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15"/>
  <workbookPr/>
  <mc:AlternateContent xmlns:mc="http://schemas.openxmlformats.org/markup-compatibility/2006">
    <mc:Choice Requires="x15">
      <x15ac:absPath xmlns:x15ac="http://schemas.microsoft.com/office/spreadsheetml/2010/11/ac" url="D:\Users\raul_martineznavarro\Documents\sip nuevo\"/>
    </mc:Choice>
  </mc:AlternateContent>
  <xr:revisionPtr revIDLastSave="0" documentId="8_{B2760910-E197-4F9C-A8D2-FFB35BC4BA10}" xr6:coauthVersionLast="47" xr6:coauthVersionMax="47" xr10:uidLastSave="{00000000-0000-0000-0000-000000000000}"/>
  <bookViews>
    <workbookView xWindow="20370" yWindow="-120" windowWidth="29040" windowHeight="15840" xr2:uid="{00000000-000D-0000-FFFF-FFFF00000000}"/>
  </bookViews>
  <sheets>
    <sheet name="Formato" sheetId="6" r:id="rId1"/>
    <sheet name="Ejemplo" sheetId="2" r:id="rId2"/>
    <sheet name="Tiempos contr" sheetId="4" r:id="rId3"/>
    <sheet name="Perfiles" sheetId="3" r:id="rId4"/>
  </sheets>
  <definedNames>
    <definedName name="_xlnm._FilterDatabase" localSheetId="3" hidden="1">Perfiles!$A$3:$B$3</definedName>
    <definedName name="_xlnm.Print_Area" localSheetId="3">Perfiles!$A$1:$B$21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6" l="1"/>
  <c r="D20" i="6"/>
  <c r="I11" i="6"/>
  <c r="D15" i="4"/>
  <c r="J50" i="4"/>
  <c r="J49" i="4"/>
  <c r="J48" i="4"/>
  <c r="J47" i="4"/>
  <c r="J46" i="4"/>
  <c r="D50" i="4"/>
  <c r="B49" i="4"/>
  <c r="D49" i="4" s="1"/>
  <c r="B48" i="4"/>
  <c r="D48" i="4" s="1"/>
  <c r="B47" i="4"/>
  <c r="D47" i="4" s="1"/>
  <c r="B46" i="4"/>
  <c r="D46" i="4" s="1"/>
  <c r="B45" i="4"/>
  <c r="D45" i="4" s="1"/>
  <c r="B44" i="4"/>
  <c r="D44" i="4" s="1"/>
  <c r="B43" i="4"/>
  <c r="D43" i="4" s="1"/>
  <c r="B42" i="4"/>
  <c r="D42" i="4" s="1"/>
  <c r="B41" i="4"/>
  <c r="D41" i="4" s="1"/>
  <c r="B40" i="4"/>
  <c r="D32" i="4"/>
  <c r="B31" i="4" s="1"/>
  <c r="D31" i="4"/>
  <c r="B30" i="4" s="1"/>
  <c r="I15" i="2"/>
  <c r="I16" i="2"/>
  <c r="I17" i="2"/>
  <c r="I18" i="2"/>
  <c r="I19" i="2"/>
  <c r="I20" i="2"/>
  <c r="I21" i="2"/>
  <c r="I22" i="2"/>
  <c r="I23" i="2"/>
  <c r="I24" i="2"/>
  <c r="I25" i="2"/>
  <c r="I26" i="2"/>
  <c r="I27" i="2"/>
  <c r="I28" i="2"/>
  <c r="D12" i="2"/>
  <c r="D13" i="2"/>
  <c r="D14" i="2"/>
  <c r="D15" i="2"/>
  <c r="D16" i="2"/>
  <c r="D17" i="2"/>
  <c r="D18" i="2"/>
  <c r="D19" i="2"/>
  <c r="D20" i="2"/>
  <c r="D21" i="2"/>
  <c r="D22" i="2"/>
  <c r="D23" i="2"/>
  <c r="D24" i="2"/>
  <c r="D25" i="2"/>
  <c r="D26" i="2"/>
  <c r="D27" i="2"/>
  <c r="D28" i="2"/>
  <c r="D11" i="2"/>
  <c r="H11" i="2"/>
  <c r="J12" i="2"/>
  <c r="J13" i="2"/>
  <c r="J14" i="2"/>
  <c r="J11" i="2"/>
  <c r="H14" i="2"/>
  <c r="H13" i="2"/>
  <c r="I13" i="2" s="1"/>
  <c r="H12" i="2"/>
  <c r="I12" i="2" s="1"/>
  <c r="I14" i="2" l="1"/>
  <c r="B28" i="4"/>
  <c r="D28" i="4" s="1"/>
  <c r="B25" i="4" s="1"/>
  <c r="D25" i="4" s="1"/>
  <c r="B24" i="4" s="1"/>
  <c r="D24" i="4" s="1"/>
  <c r="B23" i="4" s="1"/>
  <c r="D23" i="4" s="1"/>
  <c r="B22" i="4" s="1"/>
  <c r="D30" i="4"/>
  <c r="I11" i="2"/>
  <c r="B14" i="4"/>
  <c r="D14" i="4" l="1"/>
  <c r="B13" i="4" s="1"/>
  <c r="D13" i="4" s="1"/>
  <c r="B11" i="4"/>
  <c r="D11" i="4" s="1"/>
  <c r="B29" i="4"/>
  <c r="D29" i="4" s="1"/>
  <c r="B12" i="4" l="1"/>
  <c r="D12" i="4" s="1"/>
  <c r="B27" i="4"/>
  <c r="D27" i="4" s="1"/>
  <c r="B26" i="4" s="1"/>
  <c r="D26" i="4" s="1"/>
  <c r="B10" i="4" l="1"/>
  <c r="D10" i="4" s="1"/>
  <c r="B8" i="4" l="1"/>
  <c r="D8" i="4" s="1"/>
  <c r="B7" i="4" l="1"/>
  <c r="D7" i="4" s="1"/>
  <c r="B9" i="4"/>
  <c r="D9" i="4" s="1"/>
  <c r="J11" i="4" l="1"/>
  <c r="J12" i="4"/>
  <c r="J13" i="4"/>
  <c r="J14" i="4"/>
  <c r="J15" i="4"/>
  <c r="B6" i="4"/>
  <c r="D6" i="4" l="1"/>
  <c r="B5" i="4" s="1"/>
</calcChain>
</file>

<file path=xl/sharedStrings.xml><?xml version="1.0" encoding="utf-8"?>
<sst xmlns="http://schemas.openxmlformats.org/spreadsheetml/2006/main" count="266" uniqueCount="129">
  <si>
    <t>Sistema Institucional de Proyectos 2025</t>
  </si>
  <si>
    <t>(Favor de descargar una copia del formato y llenarla en el equipo local)</t>
  </si>
  <si>
    <t>Formato verde 33901N</t>
  </si>
  <si>
    <t>Unidad administrativa:</t>
  </si>
  <si>
    <t>Folio:</t>
  </si>
  <si>
    <t>Nombre del proyecto:</t>
  </si>
  <si>
    <t>La información de este formato es indicativa y podrá ajustarse durante el proceso de contratación (fecha de inicio, término o montos). La calendarización de pagos deberá corresponder con los entregables de cada período.</t>
  </si>
  <si>
    <t>Selccionar de lista deplegable "Perfiles"</t>
  </si>
  <si>
    <t>(Profesional si se exige cédula, técnico si no)</t>
  </si>
  <si>
    <t>Suma automática</t>
  </si>
  <si>
    <t>Dígito mes</t>
  </si>
  <si>
    <t>Cálculo autom.</t>
  </si>
  <si>
    <t>Referencia autom.</t>
  </si>
  <si>
    <t>Anotar las cantidades en pesos sin centavos ni signo. El total se calcula automáticamente.</t>
  </si>
  <si>
    <t>IDENTIFICADOR</t>
  </si>
  <si>
    <t>PERFIL SIP</t>
  </si>
  <si>
    <t>TIPO DE SERVICIO</t>
  </si>
  <si>
    <t>ACTIVIDADES GENÉRICAS</t>
  </si>
  <si>
    <t>BREVE DESCRIPCIÓN DE ENTREGABLES</t>
  </si>
  <si>
    <t>CALENDARIO DE PAGOS (IGUAL AL MONTO TOTAL A CONTRATAR)</t>
  </si>
  <si>
    <t>MONTO TOTAL A CONTRATAR</t>
  </si>
  <si>
    <t>Mes inicio</t>
  </si>
  <si>
    <t>Mes fin</t>
  </si>
  <si>
    <t>Meses</t>
  </si>
  <si>
    <t>Eq mens</t>
  </si>
  <si>
    <t>CMRMEq</t>
  </si>
  <si>
    <t>Enero</t>
  </si>
  <si>
    <t>Febrero</t>
  </si>
  <si>
    <t>Marzo</t>
  </si>
  <si>
    <t>Abril</t>
  </si>
  <si>
    <t>Mayo</t>
  </si>
  <si>
    <t>Junio</t>
  </si>
  <si>
    <t>Julio</t>
  </si>
  <si>
    <t>Agosto</t>
  </si>
  <si>
    <t>Septiembre</t>
  </si>
  <si>
    <t>Octubre</t>
  </si>
  <si>
    <t>Noviembre</t>
  </si>
  <si>
    <t>Diciembre</t>
  </si>
  <si>
    <t>PERSONA 1</t>
  </si>
  <si>
    <t>Historiador(a)*</t>
  </si>
  <si>
    <t>Profesional</t>
  </si>
  <si>
    <t>Apoyar la organización del seminario, recopilación de bibliografia, preparar material de difusión para redes.</t>
  </si>
  <si>
    <t>Bibliografía comentada, contenido para redes publicada, miniutas de sesiones y resultados del seminario.</t>
  </si>
  <si>
    <t>Sistema Institucional de Proyectos 2024</t>
  </si>
  <si>
    <t>Copiar de la hoja "Perfiles"</t>
  </si>
  <si>
    <t>Antropólogo(a) físico(a)*</t>
  </si>
  <si>
    <t>PERSONA 2</t>
  </si>
  <si>
    <t>Asistente Especializado(a) en investigación antropológica</t>
  </si>
  <si>
    <t>PERSONA 3</t>
  </si>
  <si>
    <t>Asistente Especializado(a) en investigación histórica</t>
  </si>
  <si>
    <t>Técnico</t>
  </si>
  <si>
    <t>PERSONA 4</t>
  </si>
  <si>
    <t>Cuadro de referencia para los tiempos de contratación</t>
  </si>
  <si>
    <t>Escenario realista, con pocas holguras, la documentación completa y sin observaciones en cada nivel</t>
  </si>
  <si>
    <t>Sin adeudos de informes ni de comprobaciones</t>
  </si>
  <si>
    <t>Ene</t>
  </si>
  <si>
    <t>Feb</t>
  </si>
  <si>
    <t>Mar</t>
  </si>
  <si>
    <t>Inicio</t>
  </si>
  <si>
    <t>Días</t>
  </si>
  <si>
    <t>Fin</t>
  </si>
  <si>
    <t>Sem 1</t>
  </si>
  <si>
    <t>Sem 2</t>
  </si>
  <si>
    <t>Sem 3</t>
  </si>
  <si>
    <t>Sem 4</t>
  </si>
  <si>
    <t>Sem 5</t>
  </si>
  <si>
    <t>Sem 6</t>
  </si>
  <si>
    <t>Sem 7</t>
  </si>
  <si>
    <t>Sem 8</t>
  </si>
  <si>
    <t>Sem 9</t>
  </si>
  <si>
    <t>Sem 10</t>
  </si>
  <si>
    <t>Sem 11</t>
  </si>
  <si>
    <t>Sem 12</t>
  </si>
  <si>
    <t>Inicio de vigencia del contrato</t>
  </si>
  <si>
    <t>X</t>
  </si>
  <si>
    <t>Firma del contrato</t>
  </si>
  <si>
    <t>Captura MPIJ</t>
  </si>
  <si>
    <t>Culminación proceso en SIC</t>
  </si>
  <si>
    <t>Validación del folio (nivel 7)</t>
  </si>
  <si>
    <t>Envío a nivel 6</t>
  </si>
  <si>
    <t>Captura en SIC</t>
  </si>
  <si>
    <t>Envío a nivel 4</t>
  </si>
  <si>
    <t>Envío a nivel 3</t>
  </si>
  <si>
    <t>Envío a nivel 2</t>
  </si>
  <si>
    <t>Captura y ajustes al proyecto nivel 1</t>
  </si>
  <si>
    <t>Escenario muy optimista, con la documentación completa y sin observaciones en cada nivel</t>
  </si>
  <si>
    <t>Escenario pesimista, algunos faltantes en la documentación y pocas observaciones en cada nivel</t>
  </si>
  <si>
    <t>Algunos adeudos o tropiezos</t>
  </si>
  <si>
    <t>Relación de perfiles disponibles en el SIP 2025:</t>
  </si>
  <si>
    <t>Perfil</t>
  </si>
  <si>
    <t>Costo máximo de referencia equivalente mensual IVA incluido</t>
  </si>
  <si>
    <t>* El monto equivalente mensual se calcula dividiendo el monto total del contrato entre el número de meses que dura (mes en que termina menos el mes de inicio+1)</t>
  </si>
  <si>
    <t>Albañil (oficial)</t>
  </si>
  <si>
    <t>Albañil (maestro)</t>
  </si>
  <si>
    <t>Analista de materiales</t>
  </si>
  <si>
    <t>Antropólogo(a) social*</t>
  </si>
  <si>
    <t>Arqueólogo(a)*</t>
  </si>
  <si>
    <t>Arquitecto(a) auxiliar</t>
  </si>
  <si>
    <t>Arquitecto(a)</t>
  </si>
  <si>
    <t>Asistente Especializado(a) en investigación arqueológica</t>
  </si>
  <si>
    <t>Asistente Especializado(a) en investigación etnológica</t>
  </si>
  <si>
    <t>Asistente especializado(a) en investigación etnohistórica</t>
  </si>
  <si>
    <t>Asistente Especializado(a) en investigación lingüística</t>
  </si>
  <si>
    <t>Asistente de investigación no especializado(a)</t>
  </si>
  <si>
    <t>Ayudante general</t>
  </si>
  <si>
    <t>Biólogo, bioquímico o químico*</t>
  </si>
  <si>
    <t>Dibujante</t>
  </si>
  <si>
    <t>Diseñador(a) gráfico(a) especializado(a)*</t>
  </si>
  <si>
    <t>Divulgador(a) Especializado(a) del Patrimonio Cultural</t>
  </si>
  <si>
    <t>Etnólogo(a)*</t>
  </si>
  <si>
    <t>Etnohistoriador(a)</t>
  </si>
  <si>
    <t>Fotógrafo(a) especializado(a)</t>
  </si>
  <si>
    <t>Geógrafo(a)*</t>
  </si>
  <si>
    <t>Ingeniero(a) civil, topógrafo(a) o geofísico(a)*</t>
  </si>
  <si>
    <t>Licenciado(a) en Ciencias Sociales o de la Comunicación*</t>
  </si>
  <si>
    <t>Lingüista*</t>
  </si>
  <si>
    <t>Pedagogo(a)*</t>
  </si>
  <si>
    <t>Programador(a) Web</t>
  </si>
  <si>
    <t>Restaurador(a) especializado(a) *</t>
  </si>
  <si>
    <t>Restaurador(a) auxiliar</t>
  </si>
  <si>
    <t>Técnico(a) de control y manejo de colecciones</t>
  </si>
  <si>
    <t>Técnico(a) en medios audiovisuales</t>
  </si>
  <si>
    <t>*Se requiere cédula profesional. Otros perfiles profesionales no incluidos en la tabla, que requieran cédula profesional, tendrán el tope de $22,000 con IVA incluido. En caso de requerirse perfiles con posgrado (especialidad, maestría o doctorado, comprobable con cédula profesional), cuya contratación esté plenamente justificada, se autorizará hasta un monto mensual adicional de $3,000, para alcanzar un tope de $25,000.</t>
  </si>
  <si>
    <t>El costo máximo de referencia equivalente mensual aplica para el período que se requiera en el proyecto. El costo equivalente mensual se calcula como se indica:</t>
  </si>
  <si>
    <t>Costo equivalente mensual=</t>
  </si>
  <si>
    <t>El número de meses se cuenta desde el que inicia, hasta el que termina el servicio. Si la fecha de inicio es el día 28, se contará un mes al siguiente día 28 y así sucesivamente.</t>
  </si>
  <si>
    <t>Por ejemplo:</t>
  </si>
  <si>
    <t>Fecha de inicio: 11 de marzo</t>
  </si>
  <si>
    <t>Fecha de fin: 28 de 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</si>
</sst>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38">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4"/>
      <color theme="1"/>
      <name val="Calibri"/>
      <family val="2"/>
      <scheme val="minor"/>
    </font>
    <font>
      <sz val="24"/>
      <color theme="1"/>
      <name val="Calibri"/>
      <family val="2"/>
      <scheme val="minor"/>
    </font>
    <font>
      <sz val="8"/>
      <name val="Calibri"/>
      <family val="2"/>
      <scheme val="minor"/>
    </font>
    <font>
      <sz val="11"/>
      <color rgb="FF000000"/>
      <name val="CIDFont+F5"/>
    </font>
    <font>
      <i/>
      <sz val="11"/>
      <color rgb="FF000000"/>
      <name val="CIDFont+F5"/>
    </font>
    <font>
      <sz val="11"/>
      <name val="Calibri"/>
      <charset val="1"/>
    </font>
    <font>
      <sz val="14"/>
      <color theme="1"/>
      <name val="Calibri"/>
      <family val="2"/>
      <scheme val="minor"/>
    </font>
    <font>
      <sz val="18"/>
      <color theme="1"/>
      <name val="Calibri"/>
      <family val="2"/>
      <scheme val="minor"/>
    </font>
    <font>
      <sz val="20"/>
      <color theme="1"/>
      <name val="Calibri"/>
      <family val="2"/>
      <scheme val="minor"/>
    </font>
    <font>
      <b/>
      <sz val="11"/>
      <color rgb="FF00B050"/>
      <name val="Calibri"/>
      <family val="2"/>
      <scheme val="minor"/>
    </font>
    <font>
      <b/>
      <sz val="24"/>
      <color rgb="FF00B050"/>
      <name val="Calibri"/>
      <family val="2"/>
      <scheme val="minor"/>
    </font>
    <font>
      <b/>
      <sz val="28"/>
      <color theme="1"/>
      <name val="Calibri"/>
      <family val="2"/>
      <scheme val="minor"/>
    </font>
    <font>
      <i/>
      <sz val="12"/>
      <color theme="1"/>
      <name val="Calibri"/>
      <family val="2"/>
      <scheme val="minor"/>
    </font>
    <font>
      <b/>
      <sz val="14"/>
      <color rgb="FF000000"/>
      <name val="Calibri"/>
      <scheme val="minor"/>
    </font>
    <font>
      <b/>
      <sz val="14"/>
      <color theme="1"/>
      <name val="Calibri"/>
      <scheme val="minor"/>
    </font>
    <font>
      <b/>
      <sz val="18"/>
      <color theme="1"/>
      <name val="Calibri"/>
      <family val="2"/>
      <scheme val="minor"/>
    </font>
    <font>
      <sz val="11"/>
      <color rgb="FF000000"/>
      <name val="Calibri"/>
      <charset val="1"/>
    </font>
    <font>
      <b/>
      <sz val="11"/>
      <color theme="1"/>
      <name val="Calibri"/>
      <family val="2"/>
      <charset val="1"/>
    </font>
    <font>
      <sz val="11"/>
      <color theme="1"/>
      <name val="Calibri"/>
      <family val="2"/>
      <charset val="1"/>
    </font>
    <font>
      <sz val="11"/>
      <color rgb="FF000000"/>
      <name val="Calibri"/>
      <family val="2"/>
      <charset val="1"/>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EFE9A"/>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rgb="FFFFFFFF"/>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indexed="64"/>
      </bottom>
      <diagonal/>
    </border>
    <border>
      <left/>
      <right/>
      <top style="thin">
        <color indexed="64"/>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auto="1"/>
      </bottom>
      <diagonal/>
    </border>
    <border>
      <left/>
      <right style="thin">
        <color rgb="FF000000"/>
      </right>
      <top style="thin">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3">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6" fillId="2"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2" fillId="0" borderId="6" applyNumberFormat="0" applyFill="0" applyAlignment="0" applyProtection="0"/>
    <xf numFmtId="0" fontId="3" fillId="0" borderId="1" applyNumberFormat="0" applyFill="0" applyAlignment="0" applyProtection="0"/>
    <xf numFmtId="0" fontId="5" fillId="0" borderId="0" applyNumberFormat="0" applyFill="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9" fillId="5" borderId="4" applyNumberFormat="0" applyAlignment="0" applyProtection="0"/>
    <xf numFmtId="0" fontId="7" fillId="3" borderId="0" applyNumberFormat="0" applyBorder="0" applyAlignment="0" applyProtection="0"/>
    <xf numFmtId="164" fontId="1" fillId="0" borderId="0" applyFont="0" applyFill="0" applyBorder="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2"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16" fillId="0" borderId="9" applyNumberFormat="0" applyFill="0" applyAlignment="0" applyProtection="0"/>
  </cellStyleXfs>
  <cellXfs count="84">
    <xf numFmtId="0" fontId="0" fillId="0" borderId="0" xfId="0"/>
    <xf numFmtId="0" fontId="19" fillId="0" borderId="0" xfId="0" applyFont="1" applyAlignment="1">
      <alignment horizontal="center" wrapText="1"/>
    </xf>
    <xf numFmtId="0" fontId="0" fillId="0" borderId="10" xfId="0" applyBorder="1" applyAlignment="1">
      <alignment horizontal="left" vertical="top" wrapText="1"/>
    </xf>
    <xf numFmtId="165" fontId="0" fillId="0" borderId="10" xfId="33" applyNumberFormat="1" applyFont="1" applyBorder="1" applyAlignment="1">
      <alignment horizontal="left" vertical="top" wrapText="1"/>
    </xf>
    <xf numFmtId="0" fontId="0" fillId="0" borderId="0" xfId="0" applyAlignment="1">
      <alignment horizontal="left" vertical="top"/>
    </xf>
    <xf numFmtId="0" fontId="16" fillId="33" borderId="10" xfId="0" applyFont="1" applyFill="1" applyBorder="1" applyAlignment="1">
      <alignment horizontal="center" vertical="center" wrapText="1"/>
    </xf>
    <xf numFmtId="0" fontId="0" fillId="0" borderId="0" xfId="0" applyAlignment="1">
      <alignment horizontal="center" vertical="center"/>
    </xf>
    <xf numFmtId="0" fontId="21" fillId="0" borderId="0" xfId="0" applyFont="1"/>
    <xf numFmtId="0" fontId="22" fillId="0" borderId="0" xfId="0" applyFont="1" applyAlignment="1">
      <alignment vertical="center"/>
    </xf>
    <xf numFmtId="0" fontId="16" fillId="33" borderId="12" xfId="0" applyFont="1" applyFill="1" applyBorder="1" applyAlignment="1">
      <alignment horizontal="center" vertical="center" wrapText="1"/>
    </xf>
    <xf numFmtId="165" fontId="0" fillId="0" borderId="10" xfId="0" applyNumberFormat="1" applyBorder="1" applyAlignment="1">
      <alignment horizontal="center"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center" wrapText="1"/>
    </xf>
    <xf numFmtId="15" fontId="0" fillId="0" borderId="0" xfId="0" applyNumberFormat="1"/>
    <xf numFmtId="1" fontId="0" fillId="0" borderId="0" xfId="0" applyNumberFormat="1"/>
    <xf numFmtId="0" fontId="24" fillId="0" borderId="0" xfId="0" applyFont="1"/>
    <xf numFmtId="0" fontId="25" fillId="0" borderId="0" xfId="0" applyFont="1"/>
    <xf numFmtId="0" fontId="18" fillId="0" borderId="0" xfId="0" applyFont="1" applyAlignment="1">
      <alignment horizontal="center"/>
    </xf>
    <xf numFmtId="165" fontId="0" fillId="0" borderId="0" xfId="0" applyNumberFormat="1" applyAlignment="1">
      <alignment horizontal="center" vertical="top" wrapText="1"/>
    </xf>
    <xf numFmtId="0" fontId="26" fillId="0" borderId="0" xfId="0" applyFont="1" applyAlignment="1">
      <alignment horizontal="left"/>
    </xf>
    <xf numFmtId="0" fontId="0" fillId="0" borderId="15" xfId="0" applyBorder="1"/>
    <xf numFmtId="0" fontId="0" fillId="0" borderId="16" xfId="0" applyBorder="1"/>
    <xf numFmtId="0" fontId="0" fillId="0" borderId="17" xfId="0" applyBorder="1"/>
    <xf numFmtId="0" fontId="0" fillId="0" borderId="10" xfId="0" applyBorder="1" applyAlignment="1">
      <alignment horizontal="center"/>
    </xf>
    <xf numFmtId="165" fontId="0" fillId="0" borderId="10" xfId="0" applyNumberFormat="1" applyBorder="1" applyAlignment="1">
      <alignment horizontal="center"/>
    </xf>
    <xf numFmtId="0" fontId="0" fillId="0" borderId="18" xfId="0" applyBorder="1" applyAlignment="1">
      <alignment horizontal="center"/>
    </xf>
    <xf numFmtId="0" fontId="0" fillId="0" borderId="0" xfId="0" applyAlignment="1">
      <alignment horizontal="center"/>
    </xf>
    <xf numFmtId="0" fontId="0" fillId="0" borderId="19" xfId="0" applyBorder="1" applyAlignment="1">
      <alignment horizontal="center"/>
    </xf>
    <xf numFmtId="0" fontId="0" fillId="0" borderId="10" xfId="0" applyBorder="1"/>
    <xf numFmtId="15" fontId="0" fillId="0" borderId="10" xfId="0" applyNumberFormat="1" applyBorder="1"/>
    <xf numFmtId="1" fontId="0" fillId="0" borderId="10" xfId="0" applyNumberFormat="1" applyBorder="1"/>
    <xf numFmtId="165" fontId="0" fillId="0" borderId="20" xfId="0" applyNumberFormat="1" applyBorder="1" applyAlignment="1">
      <alignment horizontal="center"/>
    </xf>
    <xf numFmtId="165" fontId="0" fillId="0" borderId="20" xfId="0" applyNumberFormat="1" applyBorder="1" applyAlignment="1">
      <alignment horizontal="center" vertical="center"/>
    </xf>
    <xf numFmtId="0" fontId="0" fillId="34" borderId="10" xfId="0" applyFill="1" applyBorder="1"/>
    <xf numFmtId="15" fontId="0" fillId="34" borderId="10" xfId="0" applyNumberFormat="1" applyFill="1" applyBorder="1"/>
    <xf numFmtId="1" fontId="0" fillId="34" borderId="10" xfId="0" applyNumberFormat="1" applyFill="1" applyBorder="1"/>
    <xf numFmtId="165" fontId="0" fillId="34" borderId="20" xfId="0" applyNumberFormat="1" applyFill="1" applyBorder="1" applyAlignment="1">
      <alignment horizontal="center"/>
    </xf>
    <xf numFmtId="0" fontId="0" fillId="34" borderId="10" xfId="0" applyFill="1" applyBorder="1" applyAlignment="1">
      <alignment horizontal="center"/>
    </xf>
    <xf numFmtId="0" fontId="0" fillId="34" borderId="20" xfId="0" applyFill="1" applyBorder="1" applyAlignment="1">
      <alignment horizontal="center"/>
    </xf>
    <xf numFmtId="0" fontId="27" fillId="35" borderId="10" xfId="0" applyFont="1" applyFill="1" applyBorder="1" applyAlignment="1">
      <alignment horizontal="center"/>
    </xf>
    <xf numFmtId="0" fontId="19" fillId="0" borderId="0" xfId="0" applyFont="1"/>
    <xf numFmtId="0" fontId="26" fillId="0" borderId="0" xfId="0" applyFont="1"/>
    <xf numFmtId="0" fontId="16" fillId="36" borderId="12" xfId="0" applyFont="1" applyFill="1" applyBorder="1" applyAlignment="1">
      <alignment horizontal="center" vertical="center" wrapText="1"/>
    </xf>
    <xf numFmtId="0" fontId="0" fillId="0" borderId="12" xfId="0" applyBorder="1" applyAlignment="1">
      <alignment horizontal="left" vertical="top" wrapText="1"/>
    </xf>
    <xf numFmtId="0" fontId="23" fillId="0" borderId="22" xfId="0" applyFont="1" applyBorder="1" applyAlignment="1">
      <alignment vertical="top" wrapText="1"/>
    </xf>
    <xf numFmtId="165" fontId="0" fillId="0" borderId="12" xfId="33" applyNumberFormat="1" applyFont="1" applyBorder="1" applyAlignment="1">
      <alignment horizontal="left" vertical="top" wrapText="1"/>
    </xf>
    <xf numFmtId="165" fontId="0" fillId="0" borderId="12" xfId="0" applyNumberFormat="1" applyBorder="1" applyAlignment="1">
      <alignment horizontal="center" vertical="top" wrapText="1"/>
    </xf>
    <xf numFmtId="0" fontId="16" fillId="33" borderId="20" xfId="0" applyFont="1" applyFill="1" applyBorder="1" applyAlignment="1">
      <alignment horizontal="center" vertical="center" wrapText="1"/>
    </xf>
    <xf numFmtId="0" fontId="16" fillId="33" borderId="23" xfId="0" applyFont="1" applyFill="1" applyBorder="1" applyAlignment="1">
      <alignment horizontal="center" vertical="center" wrapText="1"/>
    </xf>
    <xf numFmtId="0" fontId="28" fillId="0" borderId="0" xfId="0" applyFont="1" applyAlignment="1">
      <alignment wrapText="1"/>
    </xf>
    <xf numFmtId="0" fontId="29" fillId="0" borderId="0" xfId="0" applyFont="1"/>
    <xf numFmtId="0" fontId="16" fillId="36" borderId="23" xfId="0" applyFont="1" applyFill="1" applyBorder="1" applyAlignment="1">
      <alignment horizontal="center" vertical="center" wrapText="1"/>
    </xf>
    <xf numFmtId="0" fontId="0" fillId="0" borderId="12"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30" fillId="0" borderId="0" xfId="0" applyFont="1"/>
    <xf numFmtId="0" fontId="34" fillId="37" borderId="0" xfId="0" applyFont="1" applyFill="1"/>
    <xf numFmtId="0" fontId="34" fillId="0" borderId="0" xfId="0" applyFont="1" applyAlignment="1">
      <alignment wrapText="1"/>
    </xf>
    <xf numFmtId="0" fontId="34" fillId="37" borderId="10" xfId="0" applyFont="1" applyFill="1" applyBorder="1" applyAlignment="1">
      <alignment wrapText="1"/>
    </xf>
    <xf numFmtId="165" fontId="0" fillId="0" borderId="27" xfId="0" applyNumberFormat="1" applyBorder="1" applyAlignment="1">
      <alignment horizontal="center" vertical="top" wrapText="1"/>
    </xf>
    <xf numFmtId="0" fontId="0" fillId="0" borderId="20" xfId="0" applyBorder="1" applyAlignment="1">
      <alignment horizontal="left" vertical="top" wrapText="1"/>
    </xf>
    <xf numFmtId="0" fontId="0" fillId="0" borderId="28" xfId="0" applyBorder="1" applyAlignment="1">
      <alignment horizontal="left" vertical="top" wrapText="1"/>
    </xf>
    <xf numFmtId="0" fontId="34" fillId="37" borderId="11" xfId="0" applyFont="1" applyFill="1" applyBorder="1" applyAlignment="1">
      <alignment wrapText="1"/>
    </xf>
    <xf numFmtId="0" fontId="35" fillId="0" borderId="29" xfId="0" applyFont="1" applyBorder="1" applyAlignment="1">
      <alignment horizontal="center"/>
    </xf>
    <xf numFmtId="0" fontId="36" fillId="0" borderId="29" xfId="0" applyFont="1" applyBorder="1" applyAlignment="1">
      <alignment horizontal="center" wrapText="1"/>
    </xf>
    <xf numFmtId="0" fontId="36" fillId="0" borderId="29" xfId="0" applyFont="1" applyBorder="1"/>
    <xf numFmtId="3" fontId="37" fillId="0" borderId="29" xfId="0" applyNumberFormat="1" applyFont="1" applyBorder="1"/>
    <xf numFmtId="0" fontId="36" fillId="0" borderId="30" xfId="0" applyFont="1" applyBorder="1"/>
    <xf numFmtId="3" fontId="37" fillId="0" borderId="30" xfId="0" applyNumberFormat="1" applyFont="1" applyBorder="1"/>
    <xf numFmtId="0" fontId="16" fillId="36" borderId="11" xfId="0" applyFont="1" applyFill="1" applyBorder="1" applyAlignment="1">
      <alignment horizontal="center" vertical="center" wrapText="1"/>
    </xf>
    <xf numFmtId="0" fontId="16" fillId="36" borderId="12" xfId="0" applyFont="1" applyFill="1" applyBorder="1" applyAlignment="1">
      <alignment horizontal="center" vertical="center" wrapText="1"/>
    </xf>
    <xf numFmtId="0" fontId="16" fillId="36" borderId="21" xfId="0" applyFont="1" applyFill="1" applyBorder="1" applyAlignment="1">
      <alignment horizontal="center" vertical="center" wrapText="1"/>
    </xf>
    <xf numFmtId="0" fontId="16" fillId="36" borderId="10" xfId="0" applyFont="1" applyFill="1" applyBorder="1" applyAlignment="1">
      <alignment horizontal="center" wrapText="1"/>
    </xf>
    <xf numFmtId="0" fontId="33" fillId="0" borderId="13" xfId="0" applyFont="1" applyBorder="1" applyAlignment="1">
      <alignment horizontal="left"/>
    </xf>
    <xf numFmtId="0" fontId="31" fillId="0" borderId="14" xfId="0" applyFont="1" applyBorder="1" applyAlignment="1">
      <alignment horizontal="left"/>
    </xf>
    <xf numFmtId="0" fontId="32" fillId="0" borderId="14" xfId="0" applyFont="1" applyBorder="1" applyAlignment="1">
      <alignment horizontal="left"/>
    </xf>
    <xf numFmtId="0" fontId="0" fillId="0" borderId="0" xfId="0" applyAlignment="1">
      <alignment horizontal="left" wrapText="1"/>
    </xf>
    <xf numFmtId="0" fontId="0" fillId="0" borderId="0" xfId="0" applyAlignment="1">
      <alignment horizontal="center"/>
    </xf>
    <xf numFmtId="0" fontId="0" fillId="0" borderId="0" xfId="0" applyAlignment="1">
      <alignment horizontal="center" wrapText="1"/>
    </xf>
    <xf numFmtId="0" fontId="31" fillId="0" borderId="0" xfId="0" applyFont="1" applyAlignment="1">
      <alignment horizontal="left" wrapText="1"/>
    </xf>
    <xf numFmtId="0" fontId="25" fillId="0" borderId="13" xfId="0" applyFont="1" applyBorder="1" applyAlignment="1">
      <alignment horizontal="left"/>
    </xf>
    <xf numFmtId="0" fontId="25" fillId="0" borderId="14" xfId="0" applyFont="1" applyBorder="1" applyAlignment="1">
      <alignment horizontal="left"/>
    </xf>
  </cellXfs>
  <cellStyles count="43">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Encabezado 1" xfId="23" builtinId="16" customBuiltin="1"/>
    <cellStyle name="Encabezado 4" xfId="24" builtinId="19" customBuiltin="1"/>
    <cellStyle name="Énfasis1" xfId="25" builtinId="29" customBuiltin="1"/>
    <cellStyle name="Énfasis2" xfId="26" builtinId="33" customBuiltin="1"/>
    <cellStyle name="Énfasis3" xfId="27" builtinId="37" customBuiltin="1"/>
    <cellStyle name="Énfasis4" xfId="28" builtinId="41" customBuiltin="1"/>
    <cellStyle name="Énfasis5" xfId="29" builtinId="45" customBuiltin="1"/>
    <cellStyle name="Énfasis6" xfId="30" builtinId="49" customBuiltin="1"/>
    <cellStyle name="Entrada" xfId="31" builtinId="20" customBuiltin="1"/>
    <cellStyle name="Incorrecto" xfId="32" builtinId="27" customBuiltin="1"/>
    <cellStyle name="Millares" xfId="33" builtinId="3"/>
    <cellStyle name="Neutral" xfId="34" builtinId="28" customBuiltin="1"/>
    <cellStyle name="Normal" xfId="0" builtinId="0"/>
    <cellStyle name="Notas" xfId="35" builtinId="10" customBuiltin="1"/>
    <cellStyle name="Salida" xfId="36" builtinId="21" customBuiltin="1"/>
    <cellStyle name="Texto de advertencia" xfId="37" builtinId="11" customBuiltin="1"/>
    <cellStyle name="Texto explicativo" xfId="38" builtinId="53" customBuiltin="1"/>
    <cellStyle name="Título" xfId="39" builtinId="15" customBuiltin="1"/>
    <cellStyle name="Título 2" xfId="40" builtinId="17" customBuiltin="1"/>
    <cellStyle name="Título 3" xfId="41" builtinId="18" customBuiltin="1"/>
    <cellStyle name="Total" xfId="42" builtinId="25" customBuiltin="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C72F6-32F9-45FF-B122-B87A182AD65D}">
  <sheetPr>
    <tabColor theme="9"/>
    <pageSetUpPr fitToPage="1"/>
  </sheetPr>
  <dimension ref="A1:W34"/>
  <sheetViews>
    <sheetView tabSelected="1" workbookViewId="0">
      <selection activeCell="B6" sqref="B6"/>
    </sheetView>
  </sheetViews>
  <sheetFormatPr defaultColWidth="11.42578125" defaultRowHeight="15"/>
  <cols>
    <col min="1" max="1" width="18.85546875" customWidth="1"/>
    <col min="2" max="2" width="66.5703125" customWidth="1"/>
    <col min="3" max="3" width="16.85546875" customWidth="1"/>
    <col min="4" max="4" width="15.140625" customWidth="1"/>
    <col min="5" max="5" width="45.5703125" customWidth="1"/>
    <col min="6" max="7" width="5.7109375" customWidth="1"/>
    <col min="8" max="8" width="8.28515625" customWidth="1"/>
    <col min="9" max="9" width="11.85546875" customWidth="1"/>
    <col min="10" max="10" width="14" customWidth="1"/>
    <col min="11" max="11" width="45.42578125" customWidth="1"/>
    <col min="12" max="12" width="10.140625" customWidth="1"/>
    <col min="13" max="19" width="10" customWidth="1"/>
    <col min="20" max="20" width="11.28515625" customWidth="1"/>
    <col min="21" max="21" width="10" customWidth="1"/>
    <col min="22" max="22" width="11.28515625" customWidth="1"/>
    <col min="23" max="23" width="10" customWidth="1"/>
  </cols>
  <sheetData>
    <row r="1" spans="1:23" ht="45.75" customHeight="1">
      <c r="K1" s="51" t="s">
        <v>0</v>
      </c>
    </row>
    <row r="2" spans="1:23" ht="54" customHeight="1">
      <c r="A2" s="57" t="s">
        <v>1</v>
      </c>
      <c r="K2" s="50" t="s">
        <v>2</v>
      </c>
    </row>
    <row r="3" spans="1:23" ht="47.25" customHeight="1">
      <c r="A3" s="42" t="s">
        <v>3</v>
      </c>
      <c r="B3" s="41"/>
      <c r="C3" s="75"/>
      <c r="D3" s="75"/>
      <c r="E3" s="75"/>
      <c r="F3" s="18"/>
      <c r="G3" s="18"/>
      <c r="H3" s="11"/>
      <c r="I3" s="11"/>
      <c r="J3" s="11"/>
      <c r="L3" s="11"/>
      <c r="M3" s="11"/>
      <c r="N3" s="11"/>
      <c r="O3" s="11"/>
      <c r="P3" s="11"/>
      <c r="Q3" s="11"/>
      <c r="R3" s="11"/>
      <c r="S3" s="11"/>
      <c r="T3" s="11"/>
      <c r="U3" s="11"/>
      <c r="V3" s="11"/>
      <c r="W3" s="11"/>
    </row>
    <row r="4" spans="1:23" ht="41.25" customHeight="1">
      <c r="A4" s="20" t="s">
        <v>4</v>
      </c>
      <c r="B4" s="12"/>
      <c r="C4" s="76">
        <v>39214</v>
      </c>
      <c r="D4" s="77"/>
      <c r="E4" s="77"/>
      <c r="F4" s="18"/>
      <c r="G4" s="18"/>
      <c r="H4" s="12"/>
      <c r="I4" s="12"/>
      <c r="J4" s="12"/>
      <c r="U4" s="12"/>
      <c r="V4" s="12"/>
      <c r="W4" s="12"/>
    </row>
    <row r="5" spans="1:23" ht="41.25" customHeight="1">
      <c r="A5" s="20" t="s">
        <v>5</v>
      </c>
      <c r="B5" s="1"/>
      <c r="C5" s="81"/>
      <c r="D5" s="81"/>
      <c r="E5" s="81"/>
      <c r="F5" s="81"/>
      <c r="G5" s="81"/>
      <c r="H5" s="81"/>
      <c r="I5" s="81"/>
      <c r="J5" s="12"/>
      <c r="K5" s="12"/>
      <c r="L5" s="1"/>
      <c r="M5" s="1"/>
      <c r="N5" s="1"/>
      <c r="O5" s="1"/>
      <c r="P5" s="1"/>
      <c r="Q5" s="1"/>
      <c r="R5" s="1"/>
      <c r="S5" s="1"/>
      <c r="T5" s="1"/>
      <c r="U5" s="1"/>
      <c r="V5" s="1"/>
      <c r="W5" s="1"/>
    </row>
    <row r="6" spans="1:23" ht="35.25" customHeight="1">
      <c r="A6" s="1"/>
      <c r="B6" s="1"/>
      <c r="D6" s="1"/>
      <c r="E6" s="1"/>
      <c r="F6" s="1"/>
      <c r="G6" s="1"/>
      <c r="H6" s="1"/>
      <c r="I6" s="1"/>
      <c r="J6" s="1"/>
      <c r="K6" s="78" t="s">
        <v>6</v>
      </c>
      <c r="L6" s="78"/>
      <c r="M6" s="78"/>
      <c r="N6" s="78"/>
      <c r="O6" s="78"/>
      <c r="P6" s="78"/>
      <c r="Q6" s="78"/>
      <c r="R6" s="78"/>
      <c r="S6" s="78"/>
      <c r="T6" s="78"/>
      <c r="U6" s="1"/>
      <c r="V6" s="1"/>
      <c r="W6" s="1"/>
    </row>
    <row r="7" spans="1:23" ht="12.75" customHeight="1">
      <c r="A7" s="1"/>
      <c r="B7" s="1"/>
      <c r="C7" s="13"/>
      <c r="D7" s="1"/>
      <c r="E7" s="1"/>
      <c r="F7" s="1"/>
      <c r="G7" s="1"/>
      <c r="H7" s="1"/>
      <c r="I7" s="1"/>
      <c r="J7" s="1"/>
      <c r="U7" s="1"/>
      <c r="V7" s="1"/>
      <c r="W7" s="1"/>
    </row>
    <row r="8" spans="1:23" ht="56.25" customHeight="1">
      <c r="A8" s="1"/>
      <c r="B8" s="13" t="s">
        <v>7</v>
      </c>
      <c r="C8" s="13" t="s">
        <v>8</v>
      </c>
      <c r="D8" s="13" t="s">
        <v>9</v>
      </c>
      <c r="E8" s="13"/>
      <c r="F8" s="79" t="s">
        <v>10</v>
      </c>
      <c r="G8" s="79"/>
      <c r="H8" s="13" t="s">
        <v>11</v>
      </c>
      <c r="I8" s="13" t="s">
        <v>11</v>
      </c>
      <c r="J8" s="13" t="s">
        <v>12</v>
      </c>
      <c r="K8" s="13"/>
      <c r="L8" s="80" t="s">
        <v>13</v>
      </c>
      <c r="M8" s="80"/>
      <c r="N8" s="80"/>
      <c r="O8" s="80"/>
      <c r="P8" s="80"/>
      <c r="Q8" s="80"/>
      <c r="R8" s="80"/>
      <c r="S8" s="80"/>
      <c r="T8" s="80"/>
      <c r="U8" s="80"/>
      <c r="V8" s="80"/>
      <c r="W8" s="80"/>
    </row>
    <row r="9" spans="1:23" ht="15" customHeight="1">
      <c r="A9" s="71" t="s">
        <v>14</v>
      </c>
      <c r="B9" s="71" t="s">
        <v>15</v>
      </c>
      <c r="C9" s="71" t="s">
        <v>16</v>
      </c>
      <c r="D9" s="48"/>
      <c r="E9" s="71" t="s">
        <v>17</v>
      </c>
      <c r="F9" s="52"/>
      <c r="G9" s="52"/>
      <c r="H9" s="49"/>
      <c r="I9" s="49"/>
      <c r="J9" s="49"/>
      <c r="K9" s="73" t="s">
        <v>18</v>
      </c>
      <c r="L9" s="74" t="s">
        <v>19</v>
      </c>
      <c r="M9" s="74"/>
      <c r="N9" s="74"/>
      <c r="O9" s="74"/>
      <c r="P9" s="74"/>
      <c r="Q9" s="74"/>
      <c r="R9" s="74"/>
      <c r="S9" s="74"/>
      <c r="T9" s="74"/>
      <c r="U9" s="74"/>
      <c r="V9" s="74"/>
      <c r="W9" s="74"/>
    </row>
    <row r="10" spans="1:23" s="6" customFormat="1" ht="45" customHeight="1">
      <c r="A10" s="72"/>
      <c r="B10" s="72"/>
      <c r="C10" s="72"/>
      <c r="D10" s="5" t="s">
        <v>20</v>
      </c>
      <c r="E10" s="72"/>
      <c r="F10" s="43" t="s">
        <v>21</v>
      </c>
      <c r="G10" s="43" t="s">
        <v>22</v>
      </c>
      <c r="H10" s="9" t="s">
        <v>23</v>
      </c>
      <c r="I10" s="9" t="s">
        <v>24</v>
      </c>
      <c r="J10" s="9" t="s">
        <v>25</v>
      </c>
      <c r="K10" s="72"/>
      <c r="L10" s="43" t="s">
        <v>26</v>
      </c>
      <c r="M10" s="43" t="s">
        <v>27</v>
      </c>
      <c r="N10" s="43" t="s">
        <v>28</v>
      </c>
      <c r="O10" s="43" t="s">
        <v>29</v>
      </c>
      <c r="P10" s="43" t="s">
        <v>30</v>
      </c>
      <c r="Q10" s="43" t="s">
        <v>31</v>
      </c>
      <c r="R10" s="43" t="s">
        <v>32</v>
      </c>
      <c r="S10" s="43" t="s">
        <v>33</v>
      </c>
      <c r="T10" s="43" t="s">
        <v>34</v>
      </c>
      <c r="U10" s="43" t="s">
        <v>35</v>
      </c>
      <c r="V10" s="43" t="s">
        <v>36</v>
      </c>
      <c r="W10" s="43" t="s">
        <v>37</v>
      </c>
    </row>
    <row r="11" spans="1:23" s="4" customFormat="1" ht="45.75">
      <c r="A11" s="44" t="s">
        <v>38</v>
      </c>
      <c r="B11" s="45" t="s">
        <v>39</v>
      </c>
      <c r="C11" s="44" t="s">
        <v>40</v>
      </c>
      <c r="D11" s="46">
        <v>95000</v>
      </c>
      <c r="E11" s="44" t="s">
        <v>41</v>
      </c>
      <c r="F11" s="44">
        <v>8</v>
      </c>
      <c r="G11" s="44">
        <v>12</v>
      </c>
      <c r="H11" s="47">
        <v>5</v>
      </c>
      <c r="I11" s="47">
        <f>D11/H11</f>
        <v>19000</v>
      </c>
      <c r="J11" s="47">
        <f>VLOOKUP(B11,Perfiles!A:B,2,0)</f>
        <v>22000</v>
      </c>
      <c r="K11" s="44" t="s">
        <v>42</v>
      </c>
      <c r="L11" s="44"/>
      <c r="M11" s="46"/>
      <c r="N11" s="46"/>
      <c r="O11" s="46"/>
      <c r="P11" s="46"/>
      <c r="Q11" s="46"/>
      <c r="R11" s="46"/>
      <c r="S11" s="46">
        <v>19000</v>
      </c>
      <c r="T11" s="46">
        <v>19000</v>
      </c>
      <c r="U11" s="46">
        <v>19000</v>
      </c>
      <c r="V11" s="46">
        <v>19000</v>
      </c>
      <c r="W11" s="46">
        <v>19000</v>
      </c>
    </row>
    <row r="12" spans="1:23">
      <c r="A12" s="44"/>
      <c r="B12" s="45"/>
      <c r="C12" s="44"/>
      <c r="D12" s="46"/>
      <c r="E12" s="2"/>
      <c r="F12" s="2"/>
      <c r="G12" s="2"/>
      <c r="H12" s="47"/>
      <c r="I12" s="47"/>
      <c r="J12" s="47"/>
      <c r="K12" s="44"/>
      <c r="L12" s="44"/>
      <c r="M12" s="46"/>
      <c r="N12" s="46"/>
      <c r="O12" s="46"/>
      <c r="P12" s="46"/>
      <c r="Q12" s="46"/>
      <c r="R12" s="46"/>
      <c r="S12" s="46"/>
      <c r="T12" s="46"/>
      <c r="U12" s="46"/>
      <c r="V12" s="46"/>
      <c r="W12" s="46"/>
    </row>
    <row r="13" spans="1:23">
      <c r="A13" s="44"/>
      <c r="B13" s="45"/>
      <c r="C13" s="44"/>
      <c r="D13" s="46"/>
      <c r="E13" s="2"/>
      <c r="F13" s="2"/>
      <c r="G13" s="2"/>
      <c r="H13" s="47"/>
      <c r="I13" s="47"/>
      <c r="J13" s="47"/>
      <c r="K13" s="44"/>
      <c r="L13" s="44"/>
      <c r="M13" s="46"/>
      <c r="N13" s="46"/>
      <c r="O13" s="46"/>
      <c r="P13" s="46"/>
      <c r="Q13" s="46"/>
      <c r="R13" s="46"/>
      <c r="S13" s="46"/>
      <c r="T13" s="46"/>
      <c r="U13" s="46"/>
      <c r="V13" s="46"/>
      <c r="W13" s="46"/>
    </row>
    <row r="14" spans="1:23">
      <c r="A14" s="44"/>
      <c r="B14" s="45"/>
      <c r="C14" s="44"/>
      <c r="D14" s="46"/>
      <c r="E14" s="2"/>
      <c r="F14" s="2"/>
      <c r="G14" s="2"/>
      <c r="H14" s="47"/>
      <c r="I14" s="47"/>
      <c r="J14" s="47"/>
      <c r="K14" s="44"/>
      <c r="L14" s="44"/>
      <c r="M14" s="46"/>
      <c r="N14" s="46"/>
      <c r="O14" s="46"/>
      <c r="P14" s="46"/>
      <c r="Q14" s="46"/>
      <c r="R14" s="46"/>
      <c r="S14" s="46"/>
      <c r="T14" s="46"/>
      <c r="U14" s="46"/>
      <c r="V14" s="46"/>
      <c r="W14" s="46"/>
    </row>
    <row r="15" spans="1:23">
      <c r="A15" s="44"/>
      <c r="B15" s="45"/>
      <c r="C15" s="44"/>
      <c r="D15" s="46"/>
      <c r="E15" s="59"/>
      <c r="F15" s="2"/>
      <c r="G15" s="2"/>
      <c r="H15" s="47"/>
      <c r="I15" s="47"/>
      <c r="J15" s="47"/>
      <c r="K15" s="44"/>
      <c r="L15" s="44"/>
      <c r="M15" s="46"/>
      <c r="N15" s="46"/>
      <c r="O15" s="46"/>
      <c r="P15" s="46"/>
      <c r="Q15" s="46"/>
      <c r="R15" s="46"/>
      <c r="S15" s="46"/>
      <c r="T15" s="46"/>
      <c r="U15" s="46"/>
      <c r="V15" s="46"/>
      <c r="W15" s="46"/>
    </row>
    <row r="16" spans="1:23">
      <c r="A16" s="44"/>
      <c r="B16" s="45"/>
      <c r="C16" s="44"/>
      <c r="D16" s="46"/>
      <c r="E16" s="2"/>
      <c r="F16" s="2"/>
      <c r="G16" s="2"/>
      <c r="H16" s="47"/>
      <c r="I16" s="47"/>
      <c r="J16" s="47"/>
      <c r="K16" s="44"/>
      <c r="L16" s="44"/>
      <c r="M16" s="46"/>
      <c r="N16" s="46"/>
      <c r="O16" s="46"/>
      <c r="P16" s="46"/>
      <c r="Q16" s="46"/>
      <c r="R16" s="46"/>
      <c r="S16" s="46"/>
      <c r="T16" s="46"/>
      <c r="U16" s="46"/>
      <c r="V16" s="46"/>
      <c r="W16" s="46"/>
    </row>
    <row r="17" spans="1:23">
      <c r="A17" s="44"/>
      <c r="B17" s="45"/>
      <c r="C17" s="44"/>
      <c r="D17" s="46"/>
      <c r="E17" s="2"/>
      <c r="F17" s="2"/>
      <c r="G17" s="2"/>
      <c r="H17" s="47"/>
      <c r="I17" s="47"/>
      <c r="J17" s="47"/>
      <c r="K17" s="63"/>
      <c r="L17" s="44"/>
      <c r="M17" s="46"/>
      <c r="N17" s="46"/>
      <c r="O17" s="46"/>
      <c r="P17" s="46"/>
      <c r="Q17" s="46"/>
      <c r="R17" s="46"/>
      <c r="S17" s="46"/>
      <c r="T17" s="46"/>
      <c r="U17" s="46"/>
      <c r="V17" s="46"/>
      <c r="W17" s="46"/>
    </row>
    <row r="18" spans="1:23">
      <c r="A18" s="2"/>
      <c r="B18" s="45"/>
      <c r="C18" s="2"/>
      <c r="D18" s="46"/>
      <c r="E18" s="2"/>
      <c r="F18" s="2"/>
      <c r="G18" s="2"/>
      <c r="H18" s="47"/>
      <c r="I18" s="47"/>
      <c r="J18" s="61"/>
      <c r="K18" s="64"/>
      <c r="L18" s="62"/>
      <c r="M18" s="3"/>
      <c r="N18" s="3"/>
      <c r="O18" s="3"/>
      <c r="P18" s="3"/>
      <c r="Q18" s="3"/>
      <c r="R18" s="3"/>
      <c r="S18" s="3"/>
      <c r="T18" s="3"/>
      <c r="U18" s="3"/>
      <c r="V18" s="3"/>
      <c r="W18" s="3"/>
    </row>
    <row r="19" spans="1:23">
      <c r="A19" s="2"/>
      <c r="B19" s="45"/>
      <c r="C19" s="2"/>
      <c r="D19" s="46"/>
      <c r="E19" s="2"/>
      <c r="F19" s="2"/>
      <c r="G19" s="2"/>
      <c r="H19" s="47"/>
      <c r="I19" s="47"/>
      <c r="J19" s="61"/>
      <c r="K19" s="60"/>
      <c r="L19" s="62"/>
      <c r="M19" s="3"/>
      <c r="N19" s="3"/>
      <c r="O19" s="3"/>
      <c r="P19" s="3"/>
      <c r="Q19" s="3"/>
      <c r="R19" s="3"/>
      <c r="S19" s="3"/>
      <c r="T19" s="3"/>
      <c r="U19" s="3"/>
      <c r="V19" s="3"/>
      <c r="W19" s="3"/>
    </row>
    <row r="20" spans="1:23">
      <c r="D20" s="46">
        <f t="shared" ref="D12:D22" si="0">SUM(L20:W20)</f>
        <v>0</v>
      </c>
      <c r="H20" s="47"/>
      <c r="I20" s="47"/>
      <c r="J20" s="19"/>
      <c r="K20" s="58"/>
    </row>
    <row r="21" spans="1:23" hidden="1">
      <c r="D21" s="46"/>
      <c r="H21" s="47"/>
      <c r="I21" s="47"/>
      <c r="J21" s="19"/>
      <c r="K21" s="58"/>
    </row>
    <row r="22" spans="1:23" hidden="1">
      <c r="D22" s="46"/>
      <c r="H22" s="47"/>
      <c r="I22" s="47"/>
      <c r="J22" s="19"/>
      <c r="K22" s="58"/>
    </row>
    <row r="23" spans="1:23" hidden="1">
      <c r="D23" s="3"/>
      <c r="H23" s="10"/>
      <c r="I23" s="47"/>
      <c r="J23" s="19"/>
      <c r="K23" s="58"/>
    </row>
    <row r="24" spans="1:23" hidden="1">
      <c r="D24" s="3"/>
      <c r="H24" s="10"/>
      <c r="I24" s="47"/>
      <c r="J24" s="19"/>
    </row>
    <row r="25" spans="1:23" hidden="1">
      <c r="D25" s="3"/>
      <c r="H25" s="10"/>
      <c r="I25" s="47"/>
      <c r="J25" s="19"/>
    </row>
    <row r="26" spans="1:23" hidden="1">
      <c r="D26" s="3"/>
      <c r="H26" s="10"/>
      <c r="I26" s="47"/>
      <c r="J26" s="19"/>
    </row>
    <row r="27" spans="1:23" hidden="1">
      <c r="D27" s="3"/>
      <c r="H27" s="10"/>
      <c r="I27" s="47"/>
      <c r="J27" s="19"/>
    </row>
    <row r="28" spans="1:23" hidden="1">
      <c r="D28" s="3"/>
      <c r="H28" s="10"/>
      <c r="I28" s="47"/>
      <c r="J28" s="19"/>
    </row>
    <row r="29" spans="1:23" hidden="1">
      <c r="D29" s="3"/>
      <c r="H29" s="10"/>
      <c r="I29" s="47"/>
      <c r="J29" s="19"/>
    </row>
    <row r="30" spans="1:23" hidden="1">
      <c r="D30" s="3"/>
      <c r="H30" s="10"/>
      <c r="I30" s="47"/>
      <c r="J30" s="19"/>
    </row>
    <row r="31" spans="1:23" hidden="1">
      <c r="D31" s="3"/>
      <c r="H31" s="10"/>
      <c r="I31" s="47"/>
      <c r="J31" s="19"/>
    </row>
    <row r="32" spans="1:23" hidden="1">
      <c r="D32" s="3"/>
      <c r="H32" s="10"/>
      <c r="I32" s="47"/>
      <c r="J32" s="19"/>
    </row>
    <row r="33" spans="4:10" hidden="1">
      <c r="D33" s="3"/>
      <c r="H33" s="10"/>
      <c r="I33" s="47"/>
      <c r="J33" s="19"/>
    </row>
    <row r="34" spans="4:10" hidden="1"/>
  </sheetData>
  <mergeCells count="12">
    <mergeCell ref="L9:W9"/>
    <mergeCell ref="C3:E3"/>
    <mergeCell ref="C4:E4"/>
    <mergeCell ref="K6:T6"/>
    <mergeCell ref="F8:G8"/>
    <mergeCell ref="L8:W8"/>
    <mergeCell ref="C5:I5"/>
    <mergeCell ref="A9:A10"/>
    <mergeCell ref="B9:B10"/>
    <mergeCell ref="C9:C10"/>
    <mergeCell ref="E9:E10"/>
    <mergeCell ref="K9:K10"/>
  </mergeCells>
  <conditionalFormatting sqref="I11:I33">
    <cfRule type="cellIs" dxfId="3" priority="1" operator="greaterThan">
      <formula>"j7&lt;k7"</formula>
    </cfRule>
    <cfRule type="cellIs" dxfId="2" priority="2" operator="greaterThan">
      <formula>"j7&lt;k7"</formula>
    </cfRule>
  </conditionalFormatting>
  <pageMargins left="0.7" right="0.7" top="0.75" bottom="0.75" header="0.3" footer="0.3"/>
  <pageSetup fitToHeight="0" orientation="landscape"/>
  <extLst>
    <ext xmlns:x14="http://schemas.microsoft.com/office/spreadsheetml/2009/9/main" uri="{CCE6A557-97BC-4b89-ADB6-D9C93CAAB3DF}">
      <x14:dataValidations xmlns:xm="http://schemas.microsoft.com/office/excel/2006/main" count="2">
        <x14:dataValidation type="list" allowBlank="1" showInputMessage="1" showErrorMessage="1" xr:uid="{0F3B1088-66BA-49D0-B396-73624E051D29}">
          <x14:formula1>
            <xm:f>Perfiles!$A$4:$A$19</xm:f>
          </x14:formula1>
          <xm:sqref>B13:B19</xm:sqref>
        </x14:dataValidation>
        <x14:dataValidation type="list" allowBlank="1" showInputMessage="1" showErrorMessage="1" xr:uid="{A7298325-144F-4AAF-AED1-DA8A575C3596}">
          <x14:formula1>
            <xm:f>Perfiles!$A$4:$A$37</xm:f>
          </x14:formula1>
          <xm:sqref>B11:B12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W28"/>
  <sheetViews>
    <sheetView showGridLines="0" topLeftCell="A6" zoomScale="70" zoomScaleNormal="70" workbookViewId="0">
      <selection activeCell="B14" sqref="B14"/>
    </sheetView>
  </sheetViews>
  <sheetFormatPr defaultColWidth="11.42578125" defaultRowHeight="15"/>
  <cols>
    <col min="1" max="1" width="15.42578125" customWidth="1"/>
    <col min="2" max="2" width="21" customWidth="1"/>
    <col min="3" max="3" width="16.85546875" customWidth="1"/>
    <col min="4" max="4" width="15.140625" customWidth="1"/>
    <col min="5" max="5" width="30.140625" customWidth="1"/>
    <col min="6" max="7" width="5.7109375" customWidth="1"/>
    <col min="8" max="8" width="8.28515625" customWidth="1"/>
    <col min="9" max="9" width="9.140625" customWidth="1"/>
    <col min="10" max="10" width="10.140625" customWidth="1"/>
    <col min="11" max="11" width="45.42578125" customWidth="1"/>
    <col min="12" max="12" width="10.140625" customWidth="1"/>
    <col min="13" max="19" width="10" customWidth="1"/>
    <col min="20" max="20" width="11.28515625" customWidth="1"/>
    <col min="21" max="21" width="10" customWidth="1"/>
    <col min="22" max="22" width="11.28515625" customWidth="1"/>
    <col min="23" max="23" width="10" customWidth="1"/>
  </cols>
  <sheetData>
    <row r="1" spans="1:23" ht="45.75" customHeight="1">
      <c r="K1" s="51" t="s">
        <v>43</v>
      </c>
    </row>
    <row r="2" spans="1:23" ht="45.75" customHeight="1">
      <c r="K2" s="50" t="s">
        <v>2</v>
      </c>
    </row>
    <row r="3" spans="1:23" ht="47.25" customHeight="1">
      <c r="A3" s="42" t="s">
        <v>3</v>
      </c>
      <c r="B3" s="41"/>
      <c r="C3" s="82"/>
      <c r="D3" s="82"/>
      <c r="E3" s="82"/>
      <c r="F3" s="18"/>
      <c r="G3" s="18"/>
      <c r="H3" s="11"/>
      <c r="I3" s="11"/>
      <c r="J3" s="11"/>
      <c r="L3" s="11"/>
      <c r="M3" s="11"/>
      <c r="N3" s="11"/>
      <c r="O3" s="11"/>
      <c r="P3" s="11"/>
      <c r="Q3" s="11"/>
      <c r="R3" s="11"/>
      <c r="S3" s="11"/>
      <c r="T3" s="11"/>
      <c r="U3" s="11"/>
      <c r="V3" s="11"/>
      <c r="W3" s="11"/>
    </row>
    <row r="4" spans="1:23" ht="41.25" customHeight="1">
      <c r="A4" s="20" t="s">
        <v>4</v>
      </c>
      <c r="B4" s="12"/>
      <c r="C4" s="83"/>
      <c r="D4" s="83"/>
      <c r="E4" s="83"/>
      <c r="F4" s="18"/>
      <c r="G4" s="18"/>
      <c r="H4" s="12"/>
      <c r="I4" s="12"/>
      <c r="J4" s="12"/>
      <c r="U4" s="12"/>
      <c r="V4" s="12"/>
      <c r="W4" s="12"/>
    </row>
    <row r="5" spans="1:23" ht="41.25" customHeight="1">
      <c r="A5" s="20" t="s">
        <v>5</v>
      </c>
      <c r="B5" s="1"/>
      <c r="C5" s="82"/>
      <c r="D5" s="82"/>
      <c r="E5" s="82"/>
      <c r="F5" s="18"/>
      <c r="G5" s="18"/>
      <c r="H5" s="1"/>
      <c r="I5" s="1"/>
      <c r="J5" s="1"/>
      <c r="K5" s="1"/>
      <c r="L5" s="1"/>
      <c r="M5" s="1"/>
      <c r="N5" s="1"/>
      <c r="O5" s="1"/>
      <c r="P5" s="1"/>
      <c r="Q5" s="1"/>
      <c r="R5" s="1"/>
      <c r="S5" s="1"/>
      <c r="T5" s="1"/>
      <c r="U5" s="1"/>
      <c r="V5" s="1"/>
      <c r="W5" s="1"/>
    </row>
    <row r="6" spans="1:23" ht="35.25" customHeight="1">
      <c r="A6" s="1"/>
      <c r="B6" s="1"/>
      <c r="D6" s="1"/>
      <c r="E6" s="1"/>
      <c r="F6" s="1"/>
      <c r="G6" s="1"/>
      <c r="H6" s="1"/>
      <c r="I6" s="1"/>
      <c r="J6" s="1"/>
      <c r="K6" s="78" t="s">
        <v>6</v>
      </c>
      <c r="L6" s="78"/>
      <c r="M6" s="78"/>
      <c r="N6" s="78"/>
      <c r="O6" s="78"/>
      <c r="P6" s="78"/>
      <c r="Q6" s="78"/>
      <c r="R6" s="78"/>
      <c r="S6" s="78"/>
      <c r="T6" s="78"/>
      <c r="U6" s="1"/>
      <c r="V6" s="1"/>
      <c r="W6" s="1"/>
    </row>
    <row r="7" spans="1:23" ht="12.75" customHeight="1">
      <c r="A7" s="1"/>
      <c r="B7" s="1"/>
      <c r="C7" s="13"/>
      <c r="D7" s="1"/>
      <c r="E7" s="1"/>
      <c r="F7" s="1"/>
      <c r="G7" s="1"/>
      <c r="H7" s="1"/>
      <c r="I7" s="1"/>
      <c r="J7" s="1"/>
      <c r="U7" s="1"/>
      <c r="V7" s="1"/>
      <c r="W7" s="1"/>
    </row>
    <row r="8" spans="1:23" ht="56.25" customHeight="1">
      <c r="A8" s="1"/>
      <c r="B8" s="13" t="s">
        <v>44</v>
      </c>
      <c r="C8" s="13" t="s">
        <v>8</v>
      </c>
      <c r="D8" s="13" t="s">
        <v>9</v>
      </c>
      <c r="E8" s="13"/>
      <c r="F8" s="79" t="s">
        <v>10</v>
      </c>
      <c r="G8" s="79"/>
      <c r="H8" s="13" t="s">
        <v>11</v>
      </c>
      <c r="I8" s="13" t="s">
        <v>11</v>
      </c>
      <c r="J8" s="13" t="s">
        <v>12</v>
      </c>
      <c r="K8" s="13"/>
      <c r="L8" s="80" t="s">
        <v>13</v>
      </c>
      <c r="M8" s="80"/>
      <c r="N8" s="80"/>
      <c r="O8" s="80"/>
      <c r="P8" s="80"/>
      <c r="Q8" s="80"/>
      <c r="R8" s="80"/>
      <c r="S8" s="80"/>
      <c r="T8" s="80"/>
      <c r="U8" s="80"/>
      <c r="V8" s="80"/>
      <c r="W8" s="80"/>
    </row>
    <row r="9" spans="1:23" ht="15" customHeight="1">
      <c r="A9" s="71" t="s">
        <v>14</v>
      </c>
      <c r="B9" s="71" t="s">
        <v>15</v>
      </c>
      <c r="C9" s="71" t="s">
        <v>16</v>
      </c>
      <c r="D9" s="48"/>
      <c r="E9" s="71" t="s">
        <v>17</v>
      </c>
      <c r="F9" s="52"/>
      <c r="G9" s="52"/>
      <c r="H9" s="49"/>
      <c r="I9" s="49"/>
      <c r="J9" s="49"/>
      <c r="K9" s="73" t="s">
        <v>18</v>
      </c>
      <c r="L9" s="74" t="s">
        <v>19</v>
      </c>
      <c r="M9" s="74"/>
      <c r="N9" s="74"/>
      <c r="O9" s="74"/>
      <c r="P9" s="74"/>
      <c r="Q9" s="74"/>
      <c r="R9" s="74"/>
      <c r="S9" s="74"/>
      <c r="T9" s="74"/>
      <c r="U9" s="74"/>
      <c r="V9" s="74"/>
      <c r="W9" s="74"/>
    </row>
    <row r="10" spans="1:23" s="6" customFormat="1" ht="45" customHeight="1">
      <c r="A10" s="72"/>
      <c r="B10" s="72"/>
      <c r="C10" s="72"/>
      <c r="D10" s="5" t="s">
        <v>20</v>
      </c>
      <c r="E10" s="72"/>
      <c r="F10" s="43" t="s">
        <v>21</v>
      </c>
      <c r="G10" s="43" t="s">
        <v>22</v>
      </c>
      <c r="H10" s="9" t="s">
        <v>23</v>
      </c>
      <c r="I10" s="9" t="s">
        <v>24</v>
      </c>
      <c r="J10" s="9" t="s">
        <v>25</v>
      </c>
      <c r="K10" s="72"/>
      <c r="L10" s="43" t="s">
        <v>26</v>
      </c>
      <c r="M10" s="43" t="s">
        <v>27</v>
      </c>
      <c r="N10" s="43" t="s">
        <v>28</v>
      </c>
      <c r="O10" s="43" t="s">
        <v>29</v>
      </c>
      <c r="P10" s="43" t="s">
        <v>30</v>
      </c>
      <c r="Q10" s="43" t="s">
        <v>31</v>
      </c>
      <c r="R10" s="43" t="s">
        <v>32</v>
      </c>
      <c r="S10" s="43" t="s">
        <v>33</v>
      </c>
      <c r="T10" s="43" t="s">
        <v>34</v>
      </c>
      <c r="U10" s="43" t="s">
        <v>35</v>
      </c>
      <c r="V10" s="43" t="s">
        <v>36</v>
      </c>
      <c r="W10" s="43" t="s">
        <v>37</v>
      </c>
    </row>
    <row r="11" spans="1:23" s="4" customFormat="1" ht="85.5" customHeight="1">
      <c r="A11" s="44" t="s">
        <v>38</v>
      </c>
      <c r="B11" s="45" t="s">
        <v>45</v>
      </c>
      <c r="C11" s="44" t="s">
        <v>40</v>
      </c>
      <c r="D11" s="46">
        <f>SUM(L11:W11)</f>
        <v>166500</v>
      </c>
      <c r="E11" s="44"/>
      <c r="F11" s="44">
        <v>2</v>
      </c>
      <c r="G11" s="44">
        <v>10</v>
      </c>
      <c r="H11" s="47">
        <f>+G11-F11+1</f>
        <v>9</v>
      </c>
      <c r="I11" s="47">
        <f>D11/H11</f>
        <v>18500</v>
      </c>
      <c r="J11" s="47">
        <f>VLOOKUP(B11,Perfiles!A:B,2,0)</f>
        <v>22000</v>
      </c>
      <c r="K11" s="44"/>
      <c r="L11" s="44"/>
      <c r="M11" s="46">
        <v>18500</v>
      </c>
      <c r="N11" s="46">
        <v>18500</v>
      </c>
      <c r="O11" s="46">
        <v>18500</v>
      </c>
      <c r="P11" s="46">
        <v>18500</v>
      </c>
      <c r="Q11" s="46">
        <v>18500</v>
      </c>
      <c r="R11" s="46">
        <v>18500</v>
      </c>
      <c r="S11" s="46">
        <v>18500</v>
      </c>
      <c r="T11" s="46">
        <v>18500</v>
      </c>
      <c r="U11" s="46">
        <v>18500</v>
      </c>
      <c r="V11" s="46"/>
      <c r="W11" s="46"/>
    </row>
    <row r="12" spans="1:23" ht="85.5" customHeight="1">
      <c r="A12" s="2" t="s">
        <v>46</v>
      </c>
      <c r="B12" s="45" t="s">
        <v>47</v>
      </c>
      <c r="C12" s="2" t="s">
        <v>40</v>
      </c>
      <c r="D12" s="3">
        <f t="shared" ref="D12:D34" si="0">SUM(L12:W12)</f>
        <v>148000</v>
      </c>
      <c r="E12" s="2"/>
      <c r="F12" s="2">
        <v>5</v>
      </c>
      <c r="G12" s="2">
        <v>12</v>
      </c>
      <c r="H12" s="10">
        <f t="shared" ref="H12:H14" si="1">+G12-F12+1</f>
        <v>8</v>
      </c>
      <c r="I12" s="47">
        <f t="shared" ref="I12:I34" si="2">D12/H12</f>
        <v>18500</v>
      </c>
      <c r="J12" s="10">
        <f>VLOOKUP(B12,Perfiles!A:B,2,0)</f>
        <v>19000</v>
      </c>
      <c r="K12" s="2"/>
      <c r="L12" s="2"/>
      <c r="M12" s="3"/>
      <c r="N12" s="3"/>
      <c r="O12" s="3"/>
      <c r="P12" s="46">
        <v>18500</v>
      </c>
      <c r="Q12" s="46">
        <v>18500</v>
      </c>
      <c r="R12" s="46">
        <v>18500</v>
      </c>
      <c r="S12" s="46">
        <v>18500</v>
      </c>
      <c r="T12" s="46">
        <v>18500</v>
      </c>
      <c r="U12" s="46">
        <v>18500</v>
      </c>
      <c r="V12" s="46">
        <v>18500</v>
      </c>
      <c r="W12" s="46">
        <v>18500</v>
      </c>
    </row>
    <row r="13" spans="1:23" ht="105.75" customHeight="1">
      <c r="A13" s="2" t="s">
        <v>48</v>
      </c>
      <c r="B13" s="45" t="s">
        <v>49</v>
      </c>
      <c r="C13" s="2" t="s">
        <v>50</v>
      </c>
      <c r="D13" s="3">
        <f t="shared" si="0"/>
        <v>82500</v>
      </c>
      <c r="E13" s="2"/>
      <c r="F13" s="2">
        <v>8</v>
      </c>
      <c r="G13" s="2">
        <v>12</v>
      </c>
      <c r="H13" s="10">
        <f t="shared" si="1"/>
        <v>5</v>
      </c>
      <c r="I13" s="47">
        <f t="shared" si="2"/>
        <v>16500</v>
      </c>
      <c r="J13" s="10">
        <f>VLOOKUP(B13,Perfiles!A:B,2,0)</f>
        <v>19000</v>
      </c>
      <c r="K13" s="2"/>
      <c r="L13" s="2"/>
      <c r="M13" s="3"/>
      <c r="N13" s="3"/>
      <c r="O13" s="3"/>
      <c r="P13" s="3"/>
      <c r="Q13" s="3"/>
      <c r="R13" s="3"/>
      <c r="S13" s="3">
        <v>16500</v>
      </c>
      <c r="T13" s="3">
        <v>16500</v>
      </c>
      <c r="U13" s="3">
        <v>16500</v>
      </c>
      <c r="V13" s="3">
        <v>16500</v>
      </c>
      <c r="W13" s="3">
        <v>16500</v>
      </c>
    </row>
    <row r="14" spans="1:23" ht="203.25" customHeight="1">
      <c r="A14" s="44" t="s">
        <v>51</v>
      </c>
      <c r="B14" s="45" t="s">
        <v>49</v>
      </c>
      <c r="C14" s="2" t="s">
        <v>50</v>
      </c>
      <c r="D14" s="3">
        <f t="shared" si="0"/>
        <v>114000</v>
      </c>
      <c r="E14" s="2"/>
      <c r="F14" s="2">
        <v>5</v>
      </c>
      <c r="G14" s="2">
        <v>10</v>
      </c>
      <c r="H14" s="10">
        <f t="shared" si="1"/>
        <v>6</v>
      </c>
      <c r="I14" s="47">
        <f t="shared" si="2"/>
        <v>19000</v>
      </c>
      <c r="J14" s="10">
        <f>VLOOKUP(B14,Perfiles!A:B,2,0)</f>
        <v>19000</v>
      </c>
      <c r="K14" s="2"/>
      <c r="L14" s="2"/>
      <c r="M14" s="3"/>
      <c r="N14" s="3"/>
      <c r="O14" s="3"/>
      <c r="P14" s="3">
        <v>19000</v>
      </c>
      <c r="Q14" s="3">
        <v>19000</v>
      </c>
      <c r="R14" s="3">
        <v>19000</v>
      </c>
      <c r="S14" s="3">
        <v>19000</v>
      </c>
      <c r="T14" s="3">
        <v>19000</v>
      </c>
      <c r="U14" s="3">
        <v>19000</v>
      </c>
      <c r="V14" s="3"/>
      <c r="W14" s="3"/>
    </row>
    <row r="15" spans="1:23">
      <c r="B15" s="45"/>
      <c r="D15" s="3">
        <f t="shared" si="0"/>
        <v>0</v>
      </c>
      <c r="H15" s="10"/>
      <c r="I15" s="47" t="e">
        <f t="shared" si="2"/>
        <v>#DIV/0!</v>
      </c>
      <c r="J15" s="19"/>
    </row>
    <row r="16" spans="1:23">
      <c r="D16" s="3">
        <f t="shared" si="0"/>
        <v>0</v>
      </c>
      <c r="H16" s="10"/>
      <c r="I16" s="47" t="e">
        <f t="shared" si="2"/>
        <v>#DIV/0!</v>
      </c>
      <c r="J16" s="19"/>
    </row>
    <row r="17" spans="4:10">
      <c r="D17" s="3">
        <f t="shared" si="0"/>
        <v>0</v>
      </c>
      <c r="H17" s="10"/>
      <c r="I17" s="47" t="e">
        <f t="shared" si="2"/>
        <v>#DIV/0!</v>
      </c>
      <c r="J17" s="19"/>
    </row>
    <row r="18" spans="4:10">
      <c r="D18" s="3">
        <f t="shared" si="0"/>
        <v>0</v>
      </c>
      <c r="H18" s="10"/>
      <c r="I18" s="47" t="e">
        <f t="shared" si="2"/>
        <v>#DIV/0!</v>
      </c>
      <c r="J18" s="19"/>
    </row>
    <row r="19" spans="4:10">
      <c r="D19" s="3">
        <f t="shared" si="0"/>
        <v>0</v>
      </c>
      <c r="H19" s="10"/>
      <c r="I19" s="47" t="e">
        <f t="shared" si="2"/>
        <v>#DIV/0!</v>
      </c>
      <c r="J19" s="19"/>
    </row>
    <row r="20" spans="4:10">
      <c r="D20" s="3">
        <f t="shared" si="0"/>
        <v>0</v>
      </c>
      <c r="H20" s="10"/>
      <c r="I20" s="47" t="e">
        <f t="shared" si="2"/>
        <v>#DIV/0!</v>
      </c>
      <c r="J20" s="19"/>
    </row>
    <row r="21" spans="4:10">
      <c r="D21" s="3">
        <f t="shared" si="0"/>
        <v>0</v>
      </c>
      <c r="H21" s="10"/>
      <c r="I21" s="47" t="e">
        <f t="shared" si="2"/>
        <v>#DIV/0!</v>
      </c>
      <c r="J21" s="19"/>
    </row>
    <row r="22" spans="4:10">
      <c r="D22" s="3">
        <f t="shared" si="0"/>
        <v>0</v>
      </c>
      <c r="H22" s="10"/>
      <c r="I22" s="47" t="e">
        <f t="shared" si="2"/>
        <v>#DIV/0!</v>
      </c>
      <c r="J22" s="19"/>
    </row>
    <row r="23" spans="4:10">
      <c r="D23" s="3">
        <f t="shared" si="0"/>
        <v>0</v>
      </c>
      <c r="H23" s="10"/>
      <c r="I23" s="47" t="e">
        <f t="shared" si="2"/>
        <v>#DIV/0!</v>
      </c>
      <c r="J23" s="19"/>
    </row>
    <row r="24" spans="4:10">
      <c r="D24" s="3">
        <f t="shared" si="0"/>
        <v>0</v>
      </c>
      <c r="H24" s="10"/>
      <c r="I24" s="47" t="e">
        <f t="shared" si="2"/>
        <v>#DIV/0!</v>
      </c>
      <c r="J24" s="19"/>
    </row>
    <row r="25" spans="4:10">
      <c r="D25" s="3">
        <f t="shared" si="0"/>
        <v>0</v>
      </c>
      <c r="H25" s="10"/>
      <c r="I25" s="47" t="e">
        <f t="shared" si="2"/>
        <v>#DIV/0!</v>
      </c>
      <c r="J25" s="19"/>
    </row>
    <row r="26" spans="4:10">
      <c r="D26" s="3">
        <f t="shared" si="0"/>
        <v>0</v>
      </c>
      <c r="H26" s="10"/>
      <c r="I26" s="47" t="e">
        <f t="shared" si="2"/>
        <v>#DIV/0!</v>
      </c>
      <c r="J26" s="19"/>
    </row>
    <row r="27" spans="4:10">
      <c r="D27" s="3">
        <f t="shared" si="0"/>
        <v>0</v>
      </c>
      <c r="H27" s="10"/>
      <c r="I27" s="47" t="e">
        <f t="shared" si="2"/>
        <v>#DIV/0!</v>
      </c>
      <c r="J27" s="19"/>
    </row>
    <row r="28" spans="4:10">
      <c r="D28" s="3">
        <f t="shared" si="0"/>
        <v>0</v>
      </c>
      <c r="H28" s="10"/>
      <c r="I28" s="47" t="e">
        <f t="shared" si="2"/>
        <v>#DIV/0!</v>
      </c>
      <c r="J28" s="19"/>
    </row>
  </sheetData>
  <sheetProtection algorithmName="SHA-512" hashValue="PZFW2IzAIZ2tnF2a9vaZMKV3rOEQlH+7LrHBPBDv3aRagFih66mGqXTJOQcfVA41/LXKOtZFacJVaQQeUNswXg==" saltValue="p94z7R8XNbpo9faKNhzNjw==" spinCount="100000" sheet="1" objects="1" scenarios="1"/>
  <mergeCells count="12">
    <mergeCell ref="C3:E3"/>
    <mergeCell ref="C4:E4"/>
    <mergeCell ref="C5:E5"/>
    <mergeCell ref="A9:A10"/>
    <mergeCell ref="K9:K10"/>
    <mergeCell ref="B9:B10"/>
    <mergeCell ref="C9:C10"/>
    <mergeCell ref="E9:E10"/>
    <mergeCell ref="K6:T6"/>
    <mergeCell ref="L9:W9"/>
    <mergeCell ref="F8:G8"/>
    <mergeCell ref="L8:W8"/>
  </mergeCells>
  <phoneticPr fontId="20" type="noConversion"/>
  <conditionalFormatting sqref="I11:I28">
    <cfRule type="cellIs" dxfId="1" priority="1" operator="greaterThan">
      <formula>"j7&lt;k7"</formula>
    </cfRule>
    <cfRule type="cellIs" dxfId="0" priority="2" operator="greaterThan">
      <formula>"j7&lt;k7"</formula>
    </cfRule>
  </conditionalFormatting>
  <pageMargins left="0.75" right="0.75" top="1" bottom="1" header="0.5" footer="0.5"/>
  <pageSetup fitToHeight="0"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xr:uid="{3702540E-ED4E-4EAC-8A99-E66C420C3072}">
          <x14:formula1>
            <xm:f>Perfiles!$A$4:$A$37</xm:f>
          </x14:formula1>
          <xm:sqref>B11:B15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97DEE-B327-48F9-AE9E-CBA4D765BCCE}">
  <dimension ref="A1:P50"/>
  <sheetViews>
    <sheetView topLeftCell="A41" workbookViewId="0">
      <selection activeCell="A15" sqref="A15"/>
    </sheetView>
  </sheetViews>
  <sheetFormatPr defaultRowHeight="15"/>
  <cols>
    <col min="1" max="1" width="39.140625" customWidth="1"/>
    <col min="2" max="2" width="11.140625" customWidth="1"/>
    <col min="3" max="3" width="4.7109375" customWidth="1"/>
    <col min="4" max="4" width="10.42578125" customWidth="1"/>
    <col min="5" max="13" width="6.85546875" customWidth="1"/>
    <col min="14" max="16" width="7.140625" customWidth="1"/>
  </cols>
  <sheetData>
    <row r="1" spans="1:16" ht="23.25">
      <c r="A1" s="17" t="s">
        <v>52</v>
      </c>
      <c r="B1" s="17"/>
      <c r="C1" s="17"/>
    </row>
    <row r="2" spans="1:16" ht="18.75">
      <c r="A2" s="16" t="s">
        <v>53</v>
      </c>
      <c r="B2" s="16"/>
      <c r="C2" s="16"/>
    </row>
    <row r="3" spans="1:16" ht="18.75">
      <c r="A3" s="16" t="s">
        <v>54</v>
      </c>
      <c r="B3" s="16"/>
      <c r="C3" s="16"/>
      <c r="E3" s="21" t="s">
        <v>55</v>
      </c>
      <c r="F3" s="22"/>
      <c r="G3" s="22"/>
      <c r="H3" s="22"/>
      <c r="I3" s="21" t="s">
        <v>56</v>
      </c>
      <c r="J3" s="22"/>
      <c r="K3" s="22"/>
      <c r="L3" s="22"/>
      <c r="M3" s="21" t="s">
        <v>57</v>
      </c>
      <c r="N3" s="22"/>
      <c r="O3" s="22"/>
      <c r="P3" s="23"/>
    </row>
    <row r="4" spans="1:16">
      <c r="B4" t="s">
        <v>58</v>
      </c>
      <c r="C4" t="s">
        <v>59</v>
      </c>
      <c r="D4" t="s">
        <v>60</v>
      </c>
      <c r="E4" s="26" t="s">
        <v>61</v>
      </c>
      <c r="F4" s="27" t="s">
        <v>62</v>
      </c>
      <c r="G4" s="27" t="s">
        <v>63</v>
      </c>
      <c r="H4" s="27" t="s">
        <v>64</v>
      </c>
      <c r="I4" s="26" t="s">
        <v>65</v>
      </c>
      <c r="J4" s="27" t="s">
        <v>66</v>
      </c>
      <c r="K4" s="27" t="s">
        <v>67</v>
      </c>
      <c r="L4" s="27" t="s">
        <v>68</v>
      </c>
      <c r="M4" s="26" t="s">
        <v>69</v>
      </c>
      <c r="N4" s="27" t="s">
        <v>70</v>
      </c>
      <c r="O4" s="27" t="s">
        <v>71</v>
      </c>
      <c r="P4" s="28" t="s">
        <v>72</v>
      </c>
    </row>
    <row r="5" spans="1:16">
      <c r="A5" s="34" t="s">
        <v>73</v>
      </c>
      <c r="B5" s="35">
        <f>+D6</f>
        <v>45333</v>
      </c>
      <c r="C5" s="34"/>
      <c r="D5" s="35"/>
      <c r="E5" s="39"/>
      <c r="F5" s="38"/>
      <c r="G5" s="38"/>
      <c r="H5" s="38"/>
      <c r="I5" s="38"/>
      <c r="J5" s="38" t="s">
        <v>74</v>
      </c>
      <c r="K5" s="38"/>
      <c r="L5" s="38"/>
      <c r="M5" s="38"/>
      <c r="N5" s="24"/>
      <c r="O5" s="24"/>
      <c r="P5" s="24"/>
    </row>
    <row r="6" spans="1:16">
      <c r="A6" s="34" t="s">
        <v>75</v>
      </c>
      <c r="B6" s="35">
        <f>+D7</f>
        <v>45328</v>
      </c>
      <c r="C6" s="36">
        <v>5</v>
      </c>
      <c r="D6" s="35">
        <f>+B6+C6</f>
        <v>45333</v>
      </c>
      <c r="E6" s="37"/>
      <c r="F6" s="38"/>
      <c r="G6" s="38"/>
      <c r="H6" s="38"/>
      <c r="I6" s="38"/>
      <c r="J6" s="38" t="s">
        <v>74</v>
      </c>
      <c r="K6" s="38"/>
      <c r="L6" s="38"/>
      <c r="M6" s="24"/>
      <c r="N6" s="24"/>
      <c r="O6" s="24"/>
      <c r="P6" s="24"/>
    </row>
    <row r="7" spans="1:16">
      <c r="A7" s="34" t="s">
        <v>76</v>
      </c>
      <c r="B7" s="35">
        <f>+D8</f>
        <v>45320</v>
      </c>
      <c r="C7" s="36">
        <v>8</v>
      </c>
      <c r="D7" s="35">
        <f>+B7+C7</f>
        <v>45328</v>
      </c>
      <c r="E7" s="37"/>
      <c r="F7" s="38"/>
      <c r="G7" s="38"/>
      <c r="H7" s="38"/>
      <c r="I7" s="38" t="s">
        <v>74</v>
      </c>
      <c r="J7" s="38"/>
      <c r="K7" s="38"/>
      <c r="L7" s="38"/>
      <c r="M7" s="24"/>
      <c r="N7" s="24"/>
      <c r="O7" s="24"/>
      <c r="P7" s="24"/>
    </row>
    <row r="8" spans="1:16">
      <c r="A8" s="34" t="s">
        <v>77</v>
      </c>
      <c r="B8" s="35">
        <f>+D11</f>
        <v>45315</v>
      </c>
      <c r="C8" s="36">
        <v>5</v>
      </c>
      <c r="D8" s="35">
        <f>+B8+C8</f>
        <v>45320</v>
      </c>
      <c r="E8" s="37"/>
      <c r="F8" s="38"/>
      <c r="G8" s="38"/>
      <c r="H8" s="38" t="s">
        <v>74</v>
      </c>
      <c r="I8" s="38"/>
      <c r="J8" s="38"/>
      <c r="K8" s="38"/>
      <c r="L8" s="24"/>
      <c r="M8" s="24"/>
      <c r="N8" s="24"/>
      <c r="O8" s="24"/>
      <c r="P8" s="24"/>
    </row>
    <row r="9" spans="1:16">
      <c r="A9" s="29" t="s">
        <v>78</v>
      </c>
      <c r="B9" s="30">
        <f>+D10</f>
        <v>45331</v>
      </c>
      <c r="C9" s="31">
        <v>1</v>
      </c>
      <c r="D9" s="30">
        <f>+B9+C9</f>
        <v>45332</v>
      </c>
      <c r="E9" s="32"/>
      <c r="F9" s="24"/>
      <c r="G9" s="24"/>
      <c r="H9" s="24"/>
      <c r="I9" s="24"/>
      <c r="J9" s="40" t="s">
        <v>74</v>
      </c>
      <c r="K9" s="24"/>
      <c r="L9" s="24"/>
      <c r="M9" s="24"/>
      <c r="N9" s="24"/>
      <c r="O9" s="24"/>
      <c r="P9" s="24"/>
    </row>
    <row r="10" spans="1:16">
      <c r="A10" s="29" t="s">
        <v>79</v>
      </c>
      <c r="B10" s="30">
        <f>+D12</f>
        <v>45329</v>
      </c>
      <c r="C10" s="31">
        <v>2</v>
      </c>
      <c r="D10" s="30">
        <f>+B10+C10</f>
        <v>45331</v>
      </c>
      <c r="E10" s="32"/>
      <c r="F10" s="24"/>
      <c r="G10" s="24"/>
      <c r="H10" s="24"/>
      <c r="I10" s="24"/>
      <c r="J10" s="24" t="s">
        <v>74</v>
      </c>
      <c r="K10" s="24"/>
      <c r="L10" s="24"/>
      <c r="M10" s="24"/>
      <c r="N10" s="24"/>
      <c r="O10" s="24"/>
      <c r="P10" s="24"/>
    </row>
    <row r="11" spans="1:16">
      <c r="A11" s="34" t="s">
        <v>80</v>
      </c>
      <c r="B11" s="35">
        <f>+B13</f>
        <v>45314</v>
      </c>
      <c r="C11" s="36">
        <v>1</v>
      </c>
      <c r="D11" s="35">
        <f>+B11+C11</f>
        <v>45315</v>
      </c>
      <c r="E11" s="37"/>
      <c r="F11" s="38"/>
      <c r="G11" s="38"/>
      <c r="H11" s="38" t="s">
        <v>74</v>
      </c>
      <c r="I11" s="38"/>
      <c r="J11" s="25">
        <f>+D9-D10</f>
        <v>1</v>
      </c>
      <c r="K11" s="24"/>
      <c r="L11" s="24"/>
      <c r="M11" s="24"/>
      <c r="N11" s="24"/>
      <c r="O11" s="24"/>
      <c r="P11" s="24"/>
    </row>
    <row r="12" spans="1:16">
      <c r="A12" s="29" t="s">
        <v>81</v>
      </c>
      <c r="B12" s="30">
        <f>+D13</f>
        <v>45324</v>
      </c>
      <c r="C12" s="31">
        <v>5</v>
      </c>
      <c r="D12" s="30">
        <f>+B12+C12</f>
        <v>45329</v>
      </c>
      <c r="E12" s="32"/>
      <c r="F12" s="24"/>
      <c r="G12" s="24"/>
      <c r="H12" s="24"/>
      <c r="I12" s="24" t="s">
        <v>74</v>
      </c>
      <c r="J12" s="25">
        <f>+D9-D12</f>
        <v>3</v>
      </c>
      <c r="K12" s="24"/>
      <c r="L12" s="24"/>
      <c r="M12" s="24"/>
      <c r="N12" s="24"/>
      <c r="O12" s="24"/>
      <c r="P12" s="24"/>
    </row>
    <row r="13" spans="1:16">
      <c r="A13" s="29" t="s">
        <v>82</v>
      </c>
      <c r="B13" s="30">
        <f>+D14</f>
        <v>45314</v>
      </c>
      <c r="C13" s="31">
        <v>10</v>
      </c>
      <c r="D13" s="30">
        <f>+B13+C13</f>
        <v>45324</v>
      </c>
      <c r="E13" s="32"/>
      <c r="F13" s="24"/>
      <c r="G13" s="24"/>
      <c r="H13" s="24" t="s">
        <v>74</v>
      </c>
      <c r="I13" s="24" t="s">
        <v>74</v>
      </c>
      <c r="J13" s="25">
        <f>+D9-D13</f>
        <v>8</v>
      </c>
      <c r="K13" s="24"/>
      <c r="L13" s="24"/>
      <c r="M13" s="24"/>
      <c r="N13" s="24"/>
      <c r="O13" s="24"/>
      <c r="P13" s="24"/>
    </row>
    <row r="14" spans="1:16">
      <c r="A14" s="29" t="s">
        <v>83</v>
      </c>
      <c r="B14" s="30">
        <f>+D15</f>
        <v>45309</v>
      </c>
      <c r="C14" s="31">
        <v>5</v>
      </c>
      <c r="D14" s="30">
        <f>+B14+C14</f>
        <v>45314</v>
      </c>
      <c r="E14" s="32"/>
      <c r="F14" s="24"/>
      <c r="G14" s="24" t="s">
        <v>74</v>
      </c>
      <c r="H14" s="24"/>
      <c r="I14" s="24"/>
      <c r="J14" s="25">
        <f>+D9-D14</f>
        <v>18</v>
      </c>
      <c r="K14" s="24"/>
      <c r="L14" s="24"/>
      <c r="M14" s="24"/>
      <c r="N14" s="24"/>
      <c r="O14" s="24"/>
      <c r="P14" s="24"/>
    </row>
    <row r="15" spans="1:16">
      <c r="A15" s="29" t="s">
        <v>84</v>
      </c>
      <c r="B15" s="30">
        <v>45293</v>
      </c>
      <c r="C15" s="31">
        <v>16</v>
      </c>
      <c r="D15" s="30">
        <f>+B15+C15</f>
        <v>45309</v>
      </c>
      <c r="E15" s="33" t="s">
        <v>74</v>
      </c>
      <c r="F15" s="24" t="s">
        <v>74</v>
      </c>
      <c r="G15" s="24" t="s">
        <v>74</v>
      </c>
      <c r="H15" s="24"/>
      <c r="I15" s="24"/>
      <c r="J15" s="25">
        <f>+D9-B15</f>
        <v>39</v>
      </c>
      <c r="K15" s="24"/>
      <c r="L15" s="24"/>
      <c r="M15" s="24"/>
      <c r="N15" s="24"/>
      <c r="O15" s="24"/>
      <c r="P15" s="24"/>
    </row>
    <row r="18" spans="1:12">
      <c r="D18" s="14"/>
      <c r="E18" s="15"/>
    </row>
    <row r="19" spans="1:12" ht="18.75">
      <c r="A19" s="16" t="s">
        <v>85</v>
      </c>
      <c r="B19" s="16"/>
      <c r="C19" s="16"/>
    </row>
    <row r="20" spans="1:12" ht="18.75">
      <c r="A20" s="16" t="s">
        <v>54</v>
      </c>
      <c r="B20" s="16"/>
      <c r="C20" s="16"/>
      <c r="E20" s="21" t="s">
        <v>55</v>
      </c>
      <c r="F20" s="22"/>
      <c r="G20" s="22"/>
      <c r="H20" s="22"/>
      <c r="I20" s="21" t="s">
        <v>56</v>
      </c>
      <c r="J20" s="22"/>
      <c r="K20" s="22"/>
      <c r="L20" s="23"/>
    </row>
    <row r="21" spans="1:12">
      <c r="B21" t="s">
        <v>58</v>
      </c>
      <c r="C21" t="s">
        <v>59</v>
      </c>
      <c r="D21" t="s">
        <v>60</v>
      </c>
      <c r="E21" s="26" t="s">
        <v>61</v>
      </c>
      <c r="F21" s="27" t="s">
        <v>62</v>
      </c>
      <c r="G21" s="27" t="s">
        <v>63</v>
      </c>
      <c r="H21" s="27" t="s">
        <v>64</v>
      </c>
      <c r="I21" s="54" t="s">
        <v>65</v>
      </c>
      <c r="J21" s="55" t="s">
        <v>66</v>
      </c>
      <c r="K21" s="55" t="s">
        <v>67</v>
      </c>
      <c r="L21" s="56" t="s">
        <v>68</v>
      </c>
    </row>
    <row r="22" spans="1:12">
      <c r="A22" s="34" t="s">
        <v>73</v>
      </c>
      <c r="B22" s="35">
        <f>+D23</f>
        <v>45312</v>
      </c>
      <c r="C22" s="34"/>
      <c r="D22" s="35"/>
      <c r="E22" s="38"/>
      <c r="F22" s="38"/>
      <c r="G22" s="38" t="s">
        <v>74</v>
      </c>
      <c r="H22" s="24"/>
      <c r="I22" s="53"/>
      <c r="J22" s="53"/>
      <c r="K22" s="53"/>
      <c r="L22" s="53"/>
    </row>
    <row r="23" spans="1:12">
      <c r="A23" s="34" t="s">
        <v>75</v>
      </c>
      <c r="B23" s="35">
        <f>+D24</f>
        <v>45309</v>
      </c>
      <c r="C23" s="36">
        <v>3</v>
      </c>
      <c r="D23" s="35">
        <f>+B23+C23</f>
        <v>45312</v>
      </c>
      <c r="E23" s="38"/>
      <c r="F23" s="38" t="s">
        <v>74</v>
      </c>
      <c r="G23" s="24"/>
      <c r="H23" s="24"/>
      <c r="I23" s="24"/>
      <c r="J23" s="24"/>
      <c r="K23" s="24"/>
      <c r="L23" s="24"/>
    </row>
    <row r="24" spans="1:12">
      <c r="A24" s="34" t="s">
        <v>76</v>
      </c>
      <c r="B24" s="35">
        <f>+D25</f>
        <v>45304</v>
      </c>
      <c r="C24" s="36">
        <v>5</v>
      </c>
      <c r="D24" s="35">
        <f>+B24+C24</f>
        <v>45309</v>
      </c>
      <c r="E24" s="38"/>
      <c r="F24" s="38" t="s">
        <v>74</v>
      </c>
      <c r="G24" s="24"/>
      <c r="H24" s="24"/>
      <c r="I24" s="24"/>
      <c r="J24" s="24"/>
      <c r="K24" s="24"/>
      <c r="L24" s="24"/>
    </row>
    <row r="25" spans="1:12">
      <c r="A25" s="34" t="s">
        <v>77</v>
      </c>
      <c r="B25" s="35">
        <f>+D28</f>
        <v>45301</v>
      </c>
      <c r="C25" s="36">
        <v>3</v>
      </c>
      <c r="D25" s="35">
        <f>+B25+C25</f>
        <v>45304</v>
      </c>
      <c r="E25" s="38"/>
      <c r="F25" s="38" t="s">
        <v>74</v>
      </c>
      <c r="G25" s="24"/>
      <c r="H25" s="24"/>
      <c r="I25" s="24"/>
      <c r="J25" s="24"/>
      <c r="K25" s="24"/>
      <c r="L25" s="24"/>
    </row>
    <row r="26" spans="1:12">
      <c r="A26" s="29" t="s">
        <v>78</v>
      </c>
      <c r="B26" s="30">
        <f>+D27</f>
        <v>45306</v>
      </c>
      <c r="C26" s="31">
        <v>1</v>
      </c>
      <c r="D26" s="30">
        <f>+B26+C26</f>
        <v>45307</v>
      </c>
      <c r="E26" s="24"/>
      <c r="F26" s="40" t="s">
        <v>74</v>
      </c>
      <c r="G26" s="24"/>
      <c r="H26" s="24"/>
      <c r="I26" s="24"/>
      <c r="J26" s="24"/>
      <c r="K26" s="24"/>
      <c r="L26" s="24"/>
    </row>
    <row r="27" spans="1:12">
      <c r="A27" s="29" t="s">
        <v>79</v>
      </c>
      <c r="B27" s="30">
        <f>+D29</f>
        <v>45304</v>
      </c>
      <c r="C27" s="31">
        <v>2</v>
      </c>
      <c r="D27" s="30">
        <f>+B27+C27</f>
        <v>45306</v>
      </c>
      <c r="E27" s="24"/>
      <c r="F27" s="24" t="s">
        <v>74</v>
      </c>
      <c r="G27" s="24"/>
      <c r="H27" s="24"/>
      <c r="I27" s="24"/>
      <c r="J27" s="24"/>
      <c r="K27" s="24"/>
      <c r="L27" s="24"/>
    </row>
    <row r="28" spans="1:12">
      <c r="A28" s="34" t="s">
        <v>80</v>
      </c>
      <c r="B28" s="35">
        <f>+B30</f>
        <v>45298</v>
      </c>
      <c r="C28" s="36">
        <v>3</v>
      </c>
      <c r="D28" s="35">
        <f>+B28+C28</f>
        <v>45301</v>
      </c>
      <c r="E28" s="38"/>
      <c r="F28" s="38" t="s">
        <v>74</v>
      </c>
      <c r="G28" s="24"/>
      <c r="H28" s="24"/>
      <c r="I28" s="24"/>
      <c r="J28" s="24"/>
      <c r="K28" s="24"/>
      <c r="L28" s="24"/>
    </row>
    <row r="29" spans="1:12">
      <c r="A29" s="29" t="s">
        <v>81</v>
      </c>
      <c r="B29" s="30">
        <f>+D30</f>
        <v>45301</v>
      </c>
      <c r="C29" s="31">
        <v>3</v>
      </c>
      <c r="D29" s="30">
        <f>+B29+C29</f>
        <v>45304</v>
      </c>
      <c r="E29" s="24"/>
      <c r="F29" s="24" t="s">
        <v>74</v>
      </c>
      <c r="G29" s="24"/>
      <c r="H29" s="24"/>
      <c r="I29" s="24"/>
      <c r="J29" s="24"/>
      <c r="K29" s="24"/>
      <c r="L29" s="24"/>
    </row>
    <row r="30" spans="1:12">
      <c r="A30" s="29" t="s">
        <v>82</v>
      </c>
      <c r="B30" s="30">
        <f>+D31</f>
        <v>45298</v>
      </c>
      <c r="C30" s="31">
        <v>3</v>
      </c>
      <c r="D30" s="30">
        <f>+B30+C30</f>
        <v>45301</v>
      </c>
      <c r="E30" s="24"/>
      <c r="F30" s="24" t="s">
        <v>74</v>
      </c>
      <c r="G30" s="24"/>
      <c r="H30" s="24"/>
      <c r="I30" s="24"/>
      <c r="J30" s="24"/>
      <c r="K30" s="24"/>
      <c r="L30" s="24"/>
    </row>
    <row r="31" spans="1:12">
      <c r="A31" s="29" t="s">
        <v>83</v>
      </c>
      <c r="B31" s="30">
        <f>+D32</f>
        <v>45296</v>
      </c>
      <c r="C31" s="31">
        <v>2</v>
      </c>
      <c r="D31" s="30">
        <f>+B31+C31</f>
        <v>45298</v>
      </c>
      <c r="E31" s="24" t="s">
        <v>74</v>
      </c>
      <c r="F31" s="24"/>
      <c r="G31" s="24"/>
      <c r="H31" s="24"/>
      <c r="I31" s="24"/>
      <c r="J31" s="24"/>
      <c r="K31" s="24"/>
      <c r="L31" s="24"/>
    </row>
    <row r="32" spans="1:12">
      <c r="A32" s="29" t="s">
        <v>84</v>
      </c>
      <c r="B32" s="30">
        <v>45293</v>
      </c>
      <c r="C32" s="31">
        <v>3</v>
      </c>
      <c r="D32" s="30">
        <f>+B32+C32</f>
        <v>45296</v>
      </c>
      <c r="E32" s="24" t="s">
        <v>74</v>
      </c>
      <c r="F32" s="24"/>
      <c r="G32" s="24"/>
      <c r="H32" s="24"/>
      <c r="I32" s="24"/>
      <c r="J32" s="24"/>
      <c r="K32" s="24"/>
      <c r="L32" s="24"/>
    </row>
    <row r="37" spans="1:16" ht="18.75">
      <c r="A37" s="16" t="s">
        <v>86</v>
      </c>
      <c r="B37" s="16"/>
      <c r="C37" s="16"/>
    </row>
    <row r="38" spans="1:16" ht="18.75">
      <c r="A38" s="16" t="s">
        <v>87</v>
      </c>
      <c r="B38" s="16"/>
      <c r="C38" s="16"/>
      <c r="E38" s="21" t="s">
        <v>55</v>
      </c>
      <c r="F38" s="22"/>
      <c r="G38" s="22"/>
      <c r="H38" s="22"/>
      <c r="I38" s="21" t="s">
        <v>56</v>
      </c>
      <c r="J38" s="22"/>
      <c r="K38" s="22"/>
      <c r="L38" s="23"/>
      <c r="M38" s="21" t="s">
        <v>57</v>
      </c>
      <c r="N38" s="22"/>
      <c r="O38" s="22"/>
      <c r="P38" s="23"/>
    </row>
    <row r="39" spans="1:16">
      <c r="B39" t="s">
        <v>58</v>
      </c>
      <c r="C39" t="s">
        <v>59</v>
      </c>
      <c r="D39" t="s">
        <v>60</v>
      </c>
      <c r="E39" s="26" t="s">
        <v>61</v>
      </c>
      <c r="F39" s="27" t="s">
        <v>62</v>
      </c>
      <c r="G39" s="27" t="s">
        <v>63</v>
      </c>
      <c r="H39" s="27" t="s">
        <v>64</v>
      </c>
      <c r="I39" s="54" t="s">
        <v>65</v>
      </c>
      <c r="J39" s="55" t="s">
        <v>66</v>
      </c>
      <c r="K39" s="55" t="s">
        <v>67</v>
      </c>
      <c r="L39" s="56" t="s">
        <v>68</v>
      </c>
      <c r="M39" s="26" t="s">
        <v>69</v>
      </c>
      <c r="N39" s="27" t="s">
        <v>70</v>
      </c>
      <c r="O39" s="27" t="s">
        <v>71</v>
      </c>
      <c r="P39" s="28" t="s">
        <v>72</v>
      </c>
    </row>
    <row r="40" spans="1:16">
      <c r="A40" s="34" t="s">
        <v>73</v>
      </c>
      <c r="B40" s="35">
        <f>+D41</f>
        <v>45352</v>
      </c>
      <c r="C40" s="34"/>
      <c r="D40" s="35"/>
      <c r="E40" s="39"/>
      <c r="F40" s="38"/>
      <c r="G40" s="38"/>
      <c r="H40" s="38"/>
      <c r="I40" s="38"/>
      <c r="J40" s="38"/>
      <c r="K40" s="38"/>
      <c r="L40" s="38"/>
      <c r="M40" s="38" t="s">
        <v>74</v>
      </c>
      <c r="N40" s="24"/>
      <c r="O40" s="24"/>
      <c r="P40" s="24"/>
    </row>
    <row r="41" spans="1:16">
      <c r="A41" s="34" t="s">
        <v>75</v>
      </c>
      <c r="B41" s="35">
        <f>+D42</f>
        <v>45347</v>
      </c>
      <c r="C41" s="36">
        <v>5</v>
      </c>
      <c r="D41" s="35">
        <f>+B41+C41</f>
        <v>45352</v>
      </c>
      <c r="E41" s="37"/>
      <c r="F41" s="38"/>
      <c r="G41" s="38"/>
      <c r="H41" s="38"/>
      <c r="I41" s="38"/>
      <c r="J41" s="38"/>
      <c r="K41" s="38"/>
      <c r="L41" s="38" t="s">
        <v>74</v>
      </c>
      <c r="M41" s="24"/>
      <c r="N41" s="24"/>
      <c r="O41" s="24"/>
      <c r="P41" s="24"/>
    </row>
    <row r="42" spans="1:16">
      <c r="A42" s="34" t="s">
        <v>76</v>
      </c>
      <c r="B42" s="35">
        <f>+D43</f>
        <v>45337</v>
      </c>
      <c r="C42" s="36">
        <v>10</v>
      </c>
      <c r="D42" s="35">
        <f>+B42+C42</f>
        <v>45347</v>
      </c>
      <c r="E42" s="37"/>
      <c r="F42" s="38"/>
      <c r="G42" s="38"/>
      <c r="H42" s="38"/>
      <c r="I42" s="38"/>
      <c r="J42" s="38"/>
      <c r="K42" s="38"/>
      <c r="L42" s="38" t="s">
        <v>74</v>
      </c>
      <c r="M42" s="24"/>
      <c r="N42" s="24"/>
      <c r="O42" s="24"/>
      <c r="P42" s="24"/>
    </row>
    <row r="43" spans="1:16">
      <c r="A43" s="34" t="s">
        <v>77</v>
      </c>
      <c r="B43" s="35">
        <f>+D46</f>
        <v>45331</v>
      </c>
      <c r="C43" s="36">
        <v>6</v>
      </c>
      <c r="D43" s="35">
        <f>+B43+C43</f>
        <v>45337</v>
      </c>
      <c r="E43" s="37"/>
      <c r="F43" s="38"/>
      <c r="G43" s="38"/>
      <c r="H43" s="38"/>
      <c r="I43" s="38"/>
      <c r="J43" s="38"/>
      <c r="K43" s="38" t="s">
        <v>74</v>
      </c>
      <c r="L43" s="24"/>
      <c r="M43" s="24"/>
      <c r="N43" s="24"/>
      <c r="O43" s="24"/>
      <c r="P43" s="24"/>
    </row>
    <row r="44" spans="1:16">
      <c r="A44" s="29" t="s">
        <v>78</v>
      </c>
      <c r="B44" s="30">
        <f>+D45</f>
        <v>45345</v>
      </c>
      <c r="C44" s="31">
        <v>3</v>
      </c>
      <c r="D44" s="30">
        <f>+B44+C44</f>
        <v>45348</v>
      </c>
      <c r="E44" s="32"/>
      <c r="F44" s="24"/>
      <c r="G44" s="24"/>
      <c r="H44" s="24"/>
      <c r="I44" s="24"/>
      <c r="J44" s="40" t="s">
        <v>74</v>
      </c>
      <c r="K44" s="24"/>
      <c r="L44" s="24"/>
      <c r="M44" s="24"/>
      <c r="N44" s="24"/>
      <c r="O44" s="24"/>
      <c r="P44" s="24"/>
    </row>
    <row r="45" spans="1:16">
      <c r="A45" s="29" t="s">
        <v>79</v>
      </c>
      <c r="B45" s="30">
        <f>+D47</f>
        <v>45335</v>
      </c>
      <c r="C45" s="31">
        <v>10</v>
      </c>
      <c r="D45" s="30">
        <f>+B45+C45</f>
        <v>45345</v>
      </c>
      <c r="E45" s="32"/>
      <c r="F45" s="24"/>
      <c r="G45" s="24"/>
      <c r="H45" s="24"/>
      <c r="I45" s="24"/>
      <c r="J45" s="24" t="s">
        <v>74</v>
      </c>
      <c r="K45" s="24"/>
      <c r="L45" s="24"/>
      <c r="M45" s="24"/>
      <c r="N45" s="24"/>
      <c r="O45" s="24"/>
      <c r="P45" s="24"/>
    </row>
    <row r="46" spans="1:16">
      <c r="A46" s="34" t="s">
        <v>80</v>
      </c>
      <c r="B46" s="35">
        <f>+B48</f>
        <v>45323</v>
      </c>
      <c r="C46" s="36">
        <v>8</v>
      </c>
      <c r="D46" s="35">
        <f>+B46+C46</f>
        <v>45331</v>
      </c>
      <c r="E46" s="37"/>
      <c r="F46" s="38"/>
      <c r="G46" s="38"/>
      <c r="H46" s="38"/>
      <c r="I46" s="38" t="s">
        <v>74</v>
      </c>
      <c r="J46" s="25">
        <f>+D44-D45</f>
        <v>3</v>
      </c>
      <c r="K46" s="24"/>
      <c r="L46" s="24"/>
      <c r="M46" s="24"/>
      <c r="N46" s="24"/>
      <c r="O46" s="24"/>
      <c r="P46" s="24"/>
    </row>
    <row r="47" spans="1:16">
      <c r="A47" s="29" t="s">
        <v>81</v>
      </c>
      <c r="B47" s="30">
        <f>+D48</f>
        <v>45329</v>
      </c>
      <c r="C47" s="31">
        <v>6</v>
      </c>
      <c r="D47" s="30">
        <f>+B47+C47</f>
        <v>45335</v>
      </c>
      <c r="E47" s="32"/>
      <c r="F47" s="24"/>
      <c r="G47" s="24"/>
      <c r="H47" s="24"/>
      <c r="I47" s="24" t="s">
        <v>74</v>
      </c>
      <c r="J47" s="25">
        <f>+D44-D47</f>
        <v>13</v>
      </c>
      <c r="K47" s="24"/>
      <c r="L47" s="24"/>
      <c r="M47" s="24"/>
      <c r="N47" s="24"/>
      <c r="O47" s="24"/>
      <c r="P47" s="24"/>
    </row>
    <row r="48" spans="1:16">
      <c r="A48" s="29" t="s">
        <v>82</v>
      </c>
      <c r="B48" s="30">
        <f>+D49</f>
        <v>45323</v>
      </c>
      <c r="C48" s="31">
        <v>6</v>
      </c>
      <c r="D48" s="30">
        <f>+B48+C48</f>
        <v>45329</v>
      </c>
      <c r="E48" s="32"/>
      <c r="F48" s="24"/>
      <c r="G48" s="24"/>
      <c r="H48" s="24" t="s">
        <v>74</v>
      </c>
      <c r="I48" s="24"/>
      <c r="J48" s="25">
        <f>+D44-D48</f>
        <v>19</v>
      </c>
      <c r="K48" s="24"/>
      <c r="L48" s="24"/>
      <c r="M48" s="24"/>
      <c r="N48" s="24"/>
      <c r="O48" s="24"/>
      <c r="P48" s="24"/>
    </row>
    <row r="49" spans="1:16">
      <c r="A49" s="29" t="s">
        <v>83</v>
      </c>
      <c r="B49" s="30">
        <f>+D50</f>
        <v>45318</v>
      </c>
      <c r="C49" s="31">
        <v>5</v>
      </c>
      <c r="D49" s="30">
        <f>+B49+C49</f>
        <v>45323</v>
      </c>
      <c r="E49" s="32"/>
      <c r="F49" s="24"/>
      <c r="G49" s="24" t="s">
        <v>74</v>
      </c>
      <c r="H49" s="24"/>
      <c r="I49" s="24"/>
      <c r="J49" s="25">
        <f>+D44-D49</f>
        <v>25</v>
      </c>
      <c r="K49" s="24"/>
      <c r="L49" s="24"/>
      <c r="M49" s="24"/>
      <c r="N49" s="24"/>
      <c r="O49" s="24"/>
      <c r="P49" s="24"/>
    </row>
    <row r="50" spans="1:16">
      <c r="A50" s="29" t="s">
        <v>84</v>
      </c>
      <c r="B50" s="30">
        <v>45293</v>
      </c>
      <c r="C50" s="31">
        <v>25</v>
      </c>
      <c r="D50" s="30">
        <f>+B50+C50</f>
        <v>45318</v>
      </c>
      <c r="E50" s="33" t="s">
        <v>74</v>
      </c>
      <c r="F50" s="24" t="s">
        <v>74</v>
      </c>
      <c r="G50" s="24" t="s">
        <v>74</v>
      </c>
      <c r="H50" s="24"/>
      <c r="I50" s="24"/>
      <c r="J50" s="25">
        <f>+D44-B50</f>
        <v>55</v>
      </c>
      <c r="K50" s="24"/>
      <c r="L50" s="24"/>
      <c r="M50" s="24"/>
      <c r="N50" s="24"/>
      <c r="O50" s="24"/>
      <c r="P50" s="2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C46"/>
  <sheetViews>
    <sheetView topLeftCell="A11" workbookViewId="0">
      <selection activeCell="A28" sqref="A28"/>
    </sheetView>
  </sheetViews>
  <sheetFormatPr defaultColWidth="11.42578125" defaultRowHeight="15"/>
  <cols>
    <col min="1" max="1" width="60" customWidth="1"/>
    <col min="2" max="2" width="32.5703125" customWidth="1"/>
  </cols>
  <sheetData>
    <row r="1" spans="1:3">
      <c r="A1" s="7" t="s">
        <v>88</v>
      </c>
    </row>
    <row r="2" spans="1:3">
      <c r="A2" s="7"/>
    </row>
    <row r="3" spans="1:3" ht="31.5" customHeight="1">
      <c r="A3" s="65" t="s">
        <v>89</v>
      </c>
      <c r="B3" s="66" t="s">
        <v>90</v>
      </c>
      <c r="C3" s="8" t="s">
        <v>91</v>
      </c>
    </row>
    <row r="4" spans="1:3">
      <c r="A4" s="67" t="s">
        <v>92</v>
      </c>
      <c r="B4" s="68">
        <v>13000</v>
      </c>
    </row>
    <row r="5" spans="1:3">
      <c r="A5" s="67" t="s">
        <v>93</v>
      </c>
      <c r="B5" s="68">
        <v>17000</v>
      </c>
    </row>
    <row r="6" spans="1:3">
      <c r="A6" s="67" t="s">
        <v>94</v>
      </c>
      <c r="B6" s="68">
        <v>17000</v>
      </c>
    </row>
    <row r="7" spans="1:3">
      <c r="A7" s="67" t="s">
        <v>45</v>
      </c>
      <c r="B7" s="68">
        <v>22000</v>
      </c>
    </row>
    <row r="8" spans="1:3">
      <c r="A8" s="67" t="s">
        <v>95</v>
      </c>
      <c r="B8" s="68">
        <v>22000</v>
      </c>
    </row>
    <row r="9" spans="1:3">
      <c r="A9" s="67" t="s">
        <v>96</v>
      </c>
      <c r="B9" s="68">
        <v>22000</v>
      </c>
    </row>
    <row r="10" spans="1:3">
      <c r="A10" s="67" t="s">
        <v>97</v>
      </c>
      <c r="B10" s="68">
        <v>17000</v>
      </c>
    </row>
    <row r="11" spans="1:3">
      <c r="A11" s="67" t="s">
        <v>98</v>
      </c>
      <c r="B11" s="68">
        <v>22000</v>
      </c>
    </row>
    <row r="12" spans="1:3">
      <c r="A12" s="67" t="s">
        <v>47</v>
      </c>
      <c r="B12" s="68">
        <v>19000</v>
      </c>
    </row>
    <row r="13" spans="1:3">
      <c r="A13" s="67" t="s">
        <v>99</v>
      </c>
      <c r="B13" s="68">
        <v>19000</v>
      </c>
    </row>
    <row r="14" spans="1:3">
      <c r="A14" s="67" t="s">
        <v>100</v>
      </c>
      <c r="B14" s="68">
        <v>19000</v>
      </c>
    </row>
    <row r="15" spans="1:3">
      <c r="A15" s="67" t="s">
        <v>101</v>
      </c>
      <c r="B15" s="68">
        <v>19000</v>
      </c>
    </row>
    <row r="16" spans="1:3">
      <c r="A16" s="67" t="s">
        <v>49</v>
      </c>
      <c r="B16" s="68">
        <v>19000</v>
      </c>
    </row>
    <row r="17" spans="1:2">
      <c r="A17" s="67" t="s">
        <v>102</v>
      </c>
      <c r="B17" s="68">
        <v>19000</v>
      </c>
    </row>
    <row r="18" spans="1:2">
      <c r="A18" s="67" t="s">
        <v>103</v>
      </c>
      <c r="B18" s="68">
        <v>12000</v>
      </c>
    </row>
    <row r="19" spans="1:2">
      <c r="A19" s="67" t="s">
        <v>104</v>
      </c>
      <c r="B19" s="68">
        <v>9000</v>
      </c>
    </row>
    <row r="20" spans="1:2">
      <c r="A20" s="69" t="s">
        <v>105</v>
      </c>
      <c r="B20" s="70">
        <v>22000</v>
      </c>
    </row>
    <row r="21" spans="1:2">
      <c r="A21" s="29" t="s">
        <v>106</v>
      </c>
      <c r="B21" s="29">
        <v>17000</v>
      </c>
    </row>
    <row r="22" spans="1:2">
      <c r="A22" s="29" t="s">
        <v>107</v>
      </c>
      <c r="B22" s="29">
        <v>19000</v>
      </c>
    </row>
    <row r="23" spans="1:2">
      <c r="A23" s="29" t="s">
        <v>108</v>
      </c>
      <c r="B23" s="29">
        <v>19500</v>
      </c>
    </row>
    <row r="24" spans="1:2">
      <c r="A24" s="29" t="s">
        <v>109</v>
      </c>
      <c r="B24" s="29">
        <v>22000</v>
      </c>
    </row>
    <row r="25" spans="1:2">
      <c r="A25" s="29" t="s">
        <v>110</v>
      </c>
      <c r="B25" s="29">
        <v>22000</v>
      </c>
    </row>
    <row r="26" spans="1:2">
      <c r="A26" s="29" t="s">
        <v>111</v>
      </c>
      <c r="B26" s="29">
        <v>17000</v>
      </c>
    </row>
    <row r="27" spans="1:2">
      <c r="A27" s="29" t="s">
        <v>112</v>
      </c>
      <c r="B27" s="29">
        <v>22000</v>
      </c>
    </row>
    <row r="28" spans="1:2">
      <c r="A28" s="29" t="s">
        <v>39</v>
      </c>
      <c r="B28" s="29">
        <v>22000</v>
      </c>
    </row>
    <row r="29" spans="1:2">
      <c r="A29" s="29" t="s">
        <v>113</v>
      </c>
      <c r="B29" s="29">
        <v>22000</v>
      </c>
    </row>
    <row r="30" spans="1:2">
      <c r="A30" s="29" t="s">
        <v>114</v>
      </c>
      <c r="B30" s="29">
        <v>22000</v>
      </c>
    </row>
    <row r="31" spans="1:2">
      <c r="A31" s="29" t="s">
        <v>115</v>
      </c>
      <c r="B31" s="29">
        <v>22000</v>
      </c>
    </row>
    <row r="32" spans="1:2">
      <c r="A32" s="29" t="s">
        <v>116</v>
      </c>
      <c r="B32" s="29">
        <v>22000</v>
      </c>
    </row>
    <row r="33" spans="1:2">
      <c r="A33" s="29" t="s">
        <v>117</v>
      </c>
      <c r="B33" s="29">
        <v>19500</v>
      </c>
    </row>
    <row r="34" spans="1:2">
      <c r="A34" s="29" t="s">
        <v>118</v>
      </c>
      <c r="B34" s="29">
        <v>22000</v>
      </c>
    </row>
    <row r="35" spans="1:2">
      <c r="A35" s="29" t="s">
        <v>119</v>
      </c>
      <c r="B35" s="29">
        <v>14500</v>
      </c>
    </row>
    <row r="36" spans="1:2">
      <c r="A36" s="29" t="s">
        <v>120</v>
      </c>
      <c r="B36" s="29">
        <v>14500</v>
      </c>
    </row>
    <row r="37" spans="1:2">
      <c r="A37" s="29" t="s">
        <v>121</v>
      </c>
      <c r="B37" s="29">
        <v>17000</v>
      </c>
    </row>
    <row r="39" spans="1:2">
      <c r="A39" t="s">
        <v>122</v>
      </c>
    </row>
    <row r="40" spans="1:2">
      <c r="A40" t="s">
        <v>123</v>
      </c>
    </row>
    <row r="41" spans="1:2">
      <c r="A41" s="29" t="s">
        <v>124</v>
      </c>
    </row>
    <row r="43" spans="1:2">
      <c r="A43" t="s">
        <v>125</v>
      </c>
    </row>
    <row r="44" spans="1:2">
      <c r="A44" t="s">
        <v>126</v>
      </c>
    </row>
    <row r="45" spans="1:2">
      <c r="A45" t="s">
        <v>127</v>
      </c>
    </row>
    <row r="46" spans="1:2">
      <c r="A46" t="s">
        <v>128</v>
      </c>
    </row>
  </sheetData>
  <sheetProtection sheet="1" objects="1" scenarios="1" autoFilter="0"/>
  <autoFilter ref="A3:B37" xr:uid="{00000000-0001-0000-0100-000000000000}"/>
  <pageMargins left="0.7" right="0.7" top="0.75" bottom="0.75" header="0.3" footer="0.3"/>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ELIZABETHAGUILAR</dc:creator>
  <cp:keywords/>
  <dc:description/>
  <cp:lastModifiedBy>Mishel Paola Aguirre Hernandez</cp:lastModifiedBy>
  <cp:revision/>
  <dcterms:created xsi:type="dcterms:W3CDTF">2023-02-22T16:46:07Z</dcterms:created>
  <dcterms:modified xsi:type="dcterms:W3CDTF">2025-10-17T17:08:49Z</dcterms:modified>
  <cp:category/>
  <cp:contentStatus/>
</cp:coreProperties>
</file>